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tina/Documents/Dateien von Andreas/Doc_Beruf/Doc_EOBC/www/office/finances/"/>
    </mc:Choice>
  </mc:AlternateContent>
  <xr:revisionPtr revIDLastSave="0" documentId="13_ncr:1_{F5489B41-950D-FC4F-9BDA-C32960581FB1}" xr6:coauthVersionLast="47" xr6:coauthVersionMax="47" xr10:uidLastSave="{00000000-0000-0000-0000-000000000000}"/>
  <bookViews>
    <workbookView xWindow="24040" yWindow="1980" windowWidth="30220" windowHeight="27600" tabRatio="369" xr2:uid="{00000000-000D-0000-FFFF-FFFF00000000}"/>
  </bookViews>
  <sheets>
    <sheet name="Entwicklung" sheetId="3" r:id="rId1"/>
    <sheet name="2021-2023" sheetId="6" r:id="rId2"/>
    <sheet name="2018-2020" sheetId="5" r:id="rId3"/>
    <sheet name="2015-2017" sheetId="4" r:id="rId4"/>
    <sheet name="2012-2014" sheetId="2" r:id="rId5"/>
    <sheet name="2004-2011" sheetId="1" r:id="rId6"/>
  </sheets>
  <definedNames>
    <definedName name="_xlnm._FilterDatabase" localSheetId="5" hidden="1">'2004-2011'!$A$1:$C$400</definedName>
    <definedName name="_xlnm.Print_Area" localSheetId="5">'2004-2011'!$A$1:$M$113</definedName>
    <definedName name="_xlnm.Print_Titles" localSheetId="5">'2004-2011'!$1:$1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6" l="1"/>
  <c r="H51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H36" i="6"/>
  <c r="I36" i="6"/>
  <c r="I23" i="6"/>
  <c r="H23" i="6"/>
  <c r="H10" i="3"/>
  <c r="I52" i="5"/>
  <c r="H52" i="5"/>
  <c r="H35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I35" i="5"/>
  <c r="I23" i="5"/>
  <c r="H23" i="5"/>
  <c r="H9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H6" i="3"/>
  <c r="H8" i="3"/>
  <c r="I41" i="4"/>
  <c r="H41" i="4"/>
  <c r="I31" i="4"/>
  <c r="H31" i="4"/>
  <c r="H13" i="4"/>
  <c r="I13" i="4"/>
  <c r="H7" i="3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D274" i="1"/>
  <c r="F274" i="1"/>
  <c r="F273" i="1"/>
  <c r="F272" i="1"/>
  <c r="F271" i="1"/>
  <c r="F270" i="1"/>
  <c r="F269" i="1"/>
  <c r="F268" i="1"/>
  <c r="F267" i="1"/>
  <c r="F266" i="1"/>
  <c r="F265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I75" i="2"/>
  <c r="H75" i="2"/>
  <c r="I64" i="2"/>
  <c r="H64" i="2"/>
  <c r="I44" i="2"/>
  <c r="H44" i="2"/>
  <c r="I23" i="2"/>
  <c r="H23" i="2"/>
  <c r="L5" i="1"/>
  <c r="K5" i="1"/>
  <c r="J5" i="1"/>
  <c r="M39" i="1"/>
  <c r="L39" i="1"/>
  <c r="K39" i="1"/>
  <c r="J39" i="1"/>
  <c r="M5" i="1"/>
  <c r="K74" i="1"/>
  <c r="K113" i="1"/>
  <c r="K150" i="1"/>
  <c r="K197" i="1"/>
  <c r="K264" i="1"/>
  <c r="K345" i="1"/>
  <c r="K399" i="1"/>
  <c r="J74" i="1"/>
  <c r="J113" i="1"/>
  <c r="J150" i="1"/>
  <c r="J197" i="1"/>
  <c r="J264" i="1"/>
  <c r="J345" i="1"/>
  <c r="J399" i="1"/>
  <c r="M74" i="1"/>
  <c r="L74" i="1"/>
  <c r="M113" i="1"/>
  <c r="M150" i="1"/>
  <c r="L113" i="1"/>
  <c r="H198" i="1"/>
  <c r="L150" i="1"/>
  <c r="H217" i="1"/>
  <c r="H265" i="1"/>
  <c r="L197" i="1"/>
  <c r="N197" i="1"/>
  <c r="O197" i="1"/>
  <c r="L264" i="1"/>
  <c r="N264" i="1"/>
  <c r="M197" i="1"/>
  <c r="H203" i="1"/>
  <c r="H202" i="1"/>
  <c r="H201" i="1"/>
  <c r="H200" i="1"/>
  <c r="H199" i="1"/>
  <c r="H205" i="1"/>
  <c r="H204" i="1"/>
  <c r="H207" i="1"/>
  <c r="H208" i="1"/>
  <c r="H209" i="1"/>
  <c r="H210" i="1"/>
  <c r="H211" i="1"/>
  <c r="H212" i="1"/>
  <c r="H213" i="1"/>
  <c r="H214" i="1"/>
  <c r="H215" i="1"/>
  <c r="H216" i="1"/>
  <c r="H225" i="1"/>
  <c r="H224" i="1"/>
  <c r="H223" i="1"/>
  <c r="H222" i="1"/>
  <c r="H221" i="1"/>
  <c r="H220" i="1"/>
  <c r="H219" i="1"/>
  <c r="H218" i="1"/>
  <c r="H249" i="1"/>
  <c r="H233" i="1"/>
  <c r="H232" i="1"/>
  <c r="H231" i="1"/>
  <c r="H230" i="1"/>
  <c r="H229" i="1"/>
  <c r="H228" i="1"/>
  <c r="H227" i="1"/>
  <c r="H226" i="1"/>
  <c r="H247" i="1"/>
  <c r="H248" i="1"/>
  <c r="H246" i="1"/>
  <c r="H252" i="1"/>
  <c r="H251" i="1"/>
  <c r="H250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06" i="1"/>
  <c r="N345" i="1"/>
  <c r="M345" i="1"/>
  <c r="M264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16" i="1"/>
  <c r="H317" i="1"/>
  <c r="H318" i="1"/>
  <c r="H319" i="1"/>
  <c r="H320" i="1"/>
  <c r="H321" i="1"/>
  <c r="H322" i="1"/>
  <c r="H323" i="1"/>
  <c r="H324" i="1"/>
  <c r="H325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80" i="1"/>
  <c r="H279" i="1"/>
  <c r="H254" i="1"/>
  <c r="H255" i="1"/>
  <c r="H256" i="1"/>
  <c r="H257" i="1"/>
  <c r="H258" i="1"/>
  <c r="H259" i="1"/>
  <c r="H260" i="1"/>
  <c r="H261" i="1"/>
  <c r="H262" i="1"/>
  <c r="H263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53" i="1"/>
</calcChain>
</file>

<file path=xl/sharedStrings.xml><?xml version="1.0" encoding="utf-8"?>
<sst xmlns="http://schemas.openxmlformats.org/spreadsheetml/2006/main" count="1458" uniqueCount="205">
  <si>
    <t>KA</t>
  </si>
  <si>
    <t>LfL</t>
  </si>
  <si>
    <t>Multi-Media</t>
  </si>
  <si>
    <t>Bar-essen</t>
  </si>
  <si>
    <t>Schlosshotel</t>
  </si>
  <si>
    <t>Watthalden</t>
  </si>
  <si>
    <t>KCS</t>
  </si>
  <si>
    <t>ThinkFactory</t>
  </si>
  <si>
    <t>Amtsgericht</t>
  </si>
  <si>
    <t>UBK04</t>
  </si>
  <si>
    <t>Beitrag03</t>
  </si>
  <si>
    <t>LAP</t>
  </si>
  <si>
    <t>Borho</t>
  </si>
  <si>
    <t>Prüeß</t>
  </si>
  <si>
    <t>Beitrag04</t>
  </si>
  <si>
    <t>Uni Trier</t>
  </si>
  <si>
    <t>DtBank</t>
  </si>
  <si>
    <t>Berichte</t>
  </si>
  <si>
    <t>ohne Buchung</t>
  </si>
  <si>
    <t>Hornung</t>
  </si>
  <si>
    <t>PersEinlage</t>
  </si>
  <si>
    <t>Reisekosten</t>
  </si>
  <si>
    <t>Beitrag05</t>
  </si>
  <si>
    <t>EngelhradtBauer</t>
  </si>
  <si>
    <t>UBK06</t>
  </si>
  <si>
    <t>de</t>
  </si>
  <si>
    <t>Science</t>
  </si>
  <si>
    <t>Public</t>
  </si>
  <si>
    <t>beitrag05</t>
  </si>
  <si>
    <t>Beitrag06</t>
  </si>
  <si>
    <t>Bank</t>
  </si>
  <si>
    <t>Ettlingen</t>
  </si>
  <si>
    <t>ch</t>
  </si>
  <si>
    <t>beitrag06</t>
  </si>
  <si>
    <t>li</t>
  </si>
  <si>
    <t>at</t>
  </si>
  <si>
    <t>-</t>
  </si>
  <si>
    <t>Löffel</t>
  </si>
  <si>
    <t>Übersetzung</t>
  </si>
  <si>
    <t>LGA BW</t>
  </si>
  <si>
    <t>out/a</t>
  </si>
  <si>
    <t>in/a</t>
  </si>
  <si>
    <t>Abschluss 2005</t>
  </si>
  <si>
    <t>Abschluss 2004</t>
  </si>
  <si>
    <t>webadmin</t>
  </si>
  <si>
    <t>Text</t>
  </si>
  <si>
    <t>Provider</t>
  </si>
  <si>
    <t>fr</t>
  </si>
  <si>
    <t>Druck</t>
  </si>
  <si>
    <t>DE103</t>
  </si>
  <si>
    <t>DE201</t>
  </si>
  <si>
    <t>LfUG Sachsen</t>
  </si>
  <si>
    <t>LUFA BW</t>
  </si>
  <si>
    <t>CH02</t>
  </si>
  <si>
    <t>LI02</t>
  </si>
  <si>
    <t>AT01</t>
  </si>
  <si>
    <t>UBA Wien</t>
  </si>
  <si>
    <t>DE101</t>
  </si>
  <si>
    <t>UMEG</t>
  </si>
  <si>
    <t>DE801</t>
  </si>
  <si>
    <t>ZAG</t>
  </si>
  <si>
    <t>DE01</t>
  </si>
  <si>
    <t>UBA Dessau</t>
  </si>
  <si>
    <t>FR01</t>
  </si>
  <si>
    <t>ASPA</t>
  </si>
  <si>
    <t>DE102</t>
  </si>
  <si>
    <t>HLUG</t>
  </si>
  <si>
    <t>LI01</t>
  </si>
  <si>
    <t>AWNL Lie</t>
  </si>
  <si>
    <t>DE301</t>
  </si>
  <si>
    <t>FVA</t>
  </si>
  <si>
    <t>FR02</t>
  </si>
  <si>
    <t>Aprona</t>
  </si>
  <si>
    <t>CH01</t>
  </si>
  <si>
    <t>BUWAL</t>
  </si>
  <si>
    <t>DE02</t>
  </si>
  <si>
    <t>BGR</t>
  </si>
  <si>
    <t>DE502</t>
  </si>
  <si>
    <t>DE202</t>
  </si>
  <si>
    <t>MeID</t>
  </si>
  <si>
    <t>credit</t>
  </si>
  <si>
    <t>balance</t>
  </si>
  <si>
    <t>account</t>
  </si>
  <si>
    <t>out</t>
  </si>
  <si>
    <t>in</t>
  </si>
  <si>
    <t>subject</t>
  </si>
  <si>
    <t>name</t>
  </si>
  <si>
    <t>code</t>
  </si>
  <si>
    <t>date</t>
  </si>
  <si>
    <t>InCat</t>
  </si>
  <si>
    <t>start</t>
  </si>
  <si>
    <t>end</t>
  </si>
  <si>
    <t>check</t>
  </si>
  <si>
    <t>Textuell</t>
  </si>
  <si>
    <t>Provider04</t>
  </si>
  <si>
    <t>Provider03</t>
  </si>
  <si>
    <t>Provider02</t>
  </si>
  <si>
    <t>DE204</t>
  </si>
  <si>
    <t>DE003</t>
  </si>
  <si>
    <t>AT81</t>
  </si>
  <si>
    <t>CH51</t>
  </si>
  <si>
    <t>CH03</t>
  </si>
  <si>
    <t>BFN Bonn</t>
  </si>
  <si>
    <t>Boku Wien</t>
  </si>
  <si>
    <t>AFU StGallen</t>
  </si>
  <si>
    <t>AUS Liechtenst</t>
  </si>
  <si>
    <t>WSL Birmensd</t>
  </si>
  <si>
    <t>LfL Bayern</t>
  </si>
  <si>
    <t>ZAG Tübingen</t>
  </si>
  <si>
    <t>LAP Forchheim</t>
  </si>
  <si>
    <t>Domaine edt phoenix</t>
  </si>
  <si>
    <t>phoenix</t>
  </si>
  <si>
    <t>CENIA</t>
  </si>
  <si>
    <t>cz</t>
  </si>
  <si>
    <t>CZ01</t>
  </si>
  <si>
    <t>provider</t>
  </si>
  <si>
    <t>UBK06 Teilnehmer</t>
  </si>
  <si>
    <t>MEDATA</t>
  </si>
  <si>
    <t>unbekannt</t>
  </si>
  <si>
    <t>Pers_Nahold</t>
  </si>
  <si>
    <t>Pers_Erhardt</t>
  </si>
  <si>
    <t>Pers_Knetsch</t>
  </si>
  <si>
    <t>Mokry_LUFA</t>
  </si>
  <si>
    <t>Pers_Zink</t>
  </si>
  <si>
    <t>Pers_Prüeß</t>
  </si>
  <si>
    <t>Pers_Borho</t>
  </si>
  <si>
    <t>Beitrag07</t>
  </si>
  <si>
    <t>ART Zürich</t>
  </si>
  <si>
    <t>BAFU Bern</t>
  </si>
  <si>
    <t>www07-08</t>
  </si>
  <si>
    <t>www06</t>
  </si>
  <si>
    <t>UKZUS Brno</t>
  </si>
  <si>
    <t>Credit</t>
  </si>
  <si>
    <t>LUBW Karlsruhe</t>
  </si>
  <si>
    <t>SEDO GmbH</t>
  </si>
  <si>
    <t>Abschluss 2006</t>
  </si>
  <si>
    <t>Mehrjahresbilanz</t>
  </si>
  <si>
    <t>from privat</t>
  </si>
  <si>
    <t>Beitrag08</t>
  </si>
  <si>
    <t>beitrag07</t>
  </si>
  <si>
    <t>LTZ Augustenberg</t>
  </si>
  <si>
    <t>Spende</t>
  </si>
  <si>
    <t>Nahold Manfred</t>
  </si>
  <si>
    <t>Abschluss 2007</t>
  </si>
  <si>
    <t>bank</t>
  </si>
  <si>
    <t>Abschluss 2008</t>
  </si>
  <si>
    <t>Abschluss 2009</t>
  </si>
  <si>
    <t>Abschluss 2010</t>
  </si>
  <si>
    <t>LANUV</t>
  </si>
  <si>
    <t>Beitrag09</t>
  </si>
  <si>
    <t>Uni Tübingen (ZAG)</t>
  </si>
  <si>
    <t>?</t>
  </si>
  <si>
    <t>HLUG Hessen</t>
  </si>
  <si>
    <t>beitrag10</t>
  </si>
  <si>
    <t>Cafe central, essen</t>
  </si>
  <si>
    <t>UBK10, Kniften</t>
  </si>
  <si>
    <t>Abschluss 2011</t>
  </si>
  <si>
    <t>beitrag11</t>
  </si>
  <si>
    <t>Auszahlung</t>
  </si>
  <si>
    <t>Einzahlung</t>
  </si>
  <si>
    <t>Saldo</t>
  </si>
  <si>
    <t>Buchungstag</t>
  </si>
  <si>
    <t>Buchungsart</t>
  </si>
  <si>
    <t>Name</t>
  </si>
  <si>
    <t xml:space="preserve">KCS </t>
  </si>
  <si>
    <t>Dt. Bank</t>
  </si>
  <si>
    <t>Uni Tübingen</t>
  </si>
  <si>
    <t>Mitglied 12/13</t>
  </si>
  <si>
    <t>AUS Liechtenstein</t>
  </si>
  <si>
    <t>Mitglied 11-13</t>
  </si>
  <si>
    <t>LANUV Essen</t>
  </si>
  <si>
    <t>LTZ Karlsruhe</t>
  </si>
  <si>
    <t>LGA Stuttgart</t>
  </si>
  <si>
    <t>Ausgaben/Jahr</t>
  </si>
  <si>
    <t>Einnahmen/Jahr</t>
  </si>
  <si>
    <t>Mitglied 14/15</t>
  </si>
  <si>
    <t>BfN Bonn</t>
  </si>
  <si>
    <t>Mitglied 12-15</t>
  </si>
  <si>
    <t>dt. Bank</t>
  </si>
  <si>
    <t>Jahr</t>
  </si>
  <si>
    <t>Stand 31.12.</t>
  </si>
  <si>
    <t>2004-2007</t>
  </si>
  <si>
    <t>Jahre</t>
  </si>
  <si>
    <t>2008-2011</t>
  </si>
  <si>
    <t xml:space="preserve"> Guthaben </t>
  </si>
  <si>
    <t>kCS</t>
  </si>
  <si>
    <t>Mitglied 16/17</t>
  </si>
  <si>
    <t>LUBW</t>
  </si>
  <si>
    <t>LTZ</t>
  </si>
  <si>
    <t>BOKU Wien</t>
  </si>
  <si>
    <t>Liechtenstein</t>
  </si>
  <si>
    <t>2015-2017</t>
  </si>
  <si>
    <t>2012-2014</t>
  </si>
  <si>
    <t>Mitglied 18/19</t>
  </si>
  <si>
    <t>LANUV NRW</t>
  </si>
  <si>
    <t>Mitglied 16-19</t>
  </si>
  <si>
    <t>BAFU</t>
  </si>
  <si>
    <t>Mitglied 20</t>
  </si>
  <si>
    <t>2018-2020</t>
  </si>
  <si>
    <t>BoKU Wien</t>
  </si>
  <si>
    <t>Mitglied 20/21</t>
  </si>
  <si>
    <t>Bundesanzeiger Verlag</t>
  </si>
  <si>
    <t>gebühr</t>
  </si>
  <si>
    <t>Mitglied 22/23</t>
  </si>
  <si>
    <t>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</si>
</sst>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dd/mm/yy;@"/>
    <numFmt numFmtId="166" formatCode="#,##0\ [$€-1]"/>
    <numFmt numFmtId="167" formatCode="#,##0.00\ [$€-1];\-#,##0.00\ [$€-1]"/>
    <numFmt numFmtId="168" formatCode="#,##0.00\ &quot;€&quot;"/>
    <numFmt numFmtId="169" formatCode="#,##0\ &quot;€&quot;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2" fillId="0" borderId="0" xfId="0" applyNumberFormat="1" applyFont="1"/>
    <xf numFmtId="0" fontId="3" fillId="0" borderId="0" xfId="0" applyFont="1"/>
    <xf numFmtId="166" fontId="3" fillId="0" borderId="0" xfId="0" applyNumberFormat="1" applyFon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165" fontId="3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2" borderId="0" xfId="0" applyFont="1" applyFill="1"/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3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7" fontId="3" fillId="0" borderId="0" xfId="0" applyNumberFormat="1" applyFont="1"/>
    <xf numFmtId="167" fontId="2" fillId="2" borderId="0" xfId="0" applyNumberFormat="1" applyFont="1" applyFill="1"/>
    <xf numFmtId="167" fontId="3" fillId="2" borderId="0" xfId="0" applyNumberFormat="1" applyFont="1" applyFill="1"/>
    <xf numFmtId="0" fontId="2" fillId="2" borderId="0" xfId="0" applyFont="1" applyFill="1" applyAlignment="1">
      <alignment horizontal="left"/>
    </xf>
    <xf numFmtId="9" fontId="2" fillId="2" borderId="0" xfId="0" applyNumberFormat="1" applyFont="1" applyFill="1"/>
    <xf numFmtId="0" fontId="6" fillId="3" borderId="0" xfId="0" applyFont="1" applyFill="1"/>
    <xf numFmtId="165" fontId="6" fillId="3" borderId="0" xfId="0" applyNumberFormat="1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164" fontId="6" fillId="3" borderId="0" xfId="0" applyNumberFormat="1" applyFont="1" applyFill="1"/>
    <xf numFmtId="166" fontId="6" fillId="3" borderId="0" xfId="0" applyNumberFormat="1" applyFont="1" applyFill="1"/>
    <xf numFmtId="167" fontId="6" fillId="3" borderId="0" xfId="0" applyNumberFormat="1" applyFont="1" applyFill="1"/>
    <xf numFmtId="166" fontId="6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4" fontId="3" fillId="0" borderId="0" xfId="0" applyNumberFormat="1" applyFont="1"/>
    <xf numFmtId="168" fontId="2" fillId="2" borderId="0" xfId="0" applyNumberFormat="1" applyFont="1" applyFill="1" applyAlignment="1">
      <alignment horizontal="right"/>
    </xf>
    <xf numFmtId="168" fontId="3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/>
    <xf numFmtId="168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9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4" fontId="2" fillId="2" borderId="0" xfId="0" applyNumberFormat="1" applyFont="1" applyFill="1" applyAlignment="1">
      <alignment horizontal="left"/>
    </xf>
    <xf numFmtId="0" fontId="8" fillId="0" borderId="0" xfId="0" applyFont="1"/>
    <xf numFmtId="169" fontId="0" fillId="0" borderId="0" xfId="0" applyNumberFormat="1" applyAlignment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333333"/>
                </a:solidFill>
                <a:latin typeface="Verdana" charset="0"/>
                <a:ea typeface="Verdana" charset="0"/>
                <a:cs typeface="Verdana" charset="0"/>
              </a:rPr>
              <a:t>EOBC Guthaben zum Jahresende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 sz="800" b="0" i="0" u="none" strike="noStrike" baseline="0">
              <a:solidFill>
                <a:srgbClr val="333333"/>
              </a:solidFill>
              <a:latin typeface="Verdana" charset="0"/>
              <a:ea typeface="Verdana" charset="0"/>
              <a:cs typeface="Verdana" charset="0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333333"/>
                </a:solidFill>
                <a:latin typeface="Verdana" charset="0"/>
                <a:ea typeface="Verdana" charset="0"/>
                <a:cs typeface="Verdana" charset="0"/>
              </a:rPr>
              <a:t>(Mehrjahresmittel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Entwicklung!$H$5</c:f>
              <c:strCache>
                <c:ptCount val="1"/>
                <c:pt idx="0">
                  <c:v> Guthaben 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cat>
            <c:strRef>
              <c:f>Entwicklung!$G$6:$G$11</c:f>
              <c:strCache>
                <c:ptCount val="6"/>
                <c:pt idx="0">
                  <c:v>2004-2007</c:v>
                </c:pt>
                <c:pt idx="1">
                  <c:v>2008-2011</c:v>
                </c:pt>
                <c:pt idx="2">
                  <c:v>2012-2014</c:v>
                </c:pt>
                <c:pt idx="3">
                  <c:v>2015-2017</c:v>
                </c:pt>
                <c:pt idx="4">
                  <c:v>2018-2020</c:v>
                </c:pt>
                <c:pt idx="5">
                  <c:v>2021-2023</c:v>
                </c:pt>
              </c:strCache>
            </c:strRef>
          </c:cat>
          <c:val>
            <c:numRef>
              <c:f>Entwicklung!$H$6:$H$11</c:f>
              <c:numCache>
                <c:formatCode>#,##0\ "€"</c:formatCode>
                <c:ptCount val="6"/>
                <c:pt idx="0">
                  <c:v>2396</c:v>
                </c:pt>
                <c:pt idx="1">
                  <c:v>2705.5</c:v>
                </c:pt>
                <c:pt idx="2">
                  <c:v>4000.6666666666665</c:v>
                </c:pt>
                <c:pt idx="3">
                  <c:v>5679.3666666666713</c:v>
                </c:pt>
                <c:pt idx="4">
                  <c:v>6589.2233333333379</c:v>
                </c:pt>
                <c:pt idx="5">
                  <c:v>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9-F640-A363-1099EA1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686048"/>
        <c:axId val="1"/>
      </c:barChart>
      <c:catAx>
        <c:axId val="125168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333333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25168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88900</xdr:rowOff>
    </xdr:from>
    <xdr:to>
      <xdr:col>4</xdr:col>
      <xdr:colOff>474338</xdr:colOff>
      <xdr:row>12</xdr:row>
      <xdr:rowOff>152400</xdr:rowOff>
    </xdr:to>
    <xdr:graphicFrame macro="">
      <xdr:nvGraphicFramePr>
        <xdr:cNvPr id="4114" name="Diagramm 4">
          <a:extLst>
            <a:ext uri="{FF2B5EF4-FFF2-40B4-BE49-F238E27FC236}">
              <a16:creationId xmlns:a16="http://schemas.microsoft.com/office/drawing/2014/main" id="{EDA2581F-39DA-E547-B406-FA3DB846C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5:K25"/>
  <sheetViews>
    <sheetView tabSelected="1" showRuler="0" zoomScale="249" zoomScaleNormal="249" workbookViewId="0">
      <selection activeCell="C18" sqref="C18"/>
    </sheetView>
  </sheetViews>
  <sheetFormatPr baseColWidth="10" defaultRowHeight="13" x14ac:dyDescent="0.15"/>
  <cols>
    <col min="8" max="8" width="10.83203125" style="48"/>
    <col min="11" max="11" width="10.83203125" style="48" customWidth="1"/>
  </cols>
  <sheetData>
    <row r="5" spans="7:11" ht="14" x14ac:dyDescent="0.15">
      <c r="G5" t="s">
        <v>182</v>
      </c>
      <c r="H5" s="54" t="s">
        <v>184</v>
      </c>
      <c r="J5" s="50" t="s">
        <v>179</v>
      </c>
      <c r="K5" s="51" t="s">
        <v>180</v>
      </c>
    </row>
    <row r="6" spans="7:11" x14ac:dyDescent="0.15">
      <c r="G6" t="s">
        <v>181</v>
      </c>
      <c r="H6" s="48">
        <f>AVERAGE(K6:K9)</f>
        <v>2396</v>
      </c>
      <c r="J6">
        <v>2004</v>
      </c>
      <c r="K6" s="48">
        <v>717</v>
      </c>
    </row>
    <row r="7" spans="7:11" x14ac:dyDescent="0.15">
      <c r="G7" t="s">
        <v>183</v>
      </c>
      <c r="H7" s="48">
        <f>AVERAGE(K10:K13)</f>
        <v>2705.5</v>
      </c>
      <c r="J7">
        <v>2005</v>
      </c>
      <c r="K7" s="48">
        <v>118</v>
      </c>
    </row>
    <row r="8" spans="7:11" x14ac:dyDescent="0.15">
      <c r="G8" t="s">
        <v>192</v>
      </c>
      <c r="H8" s="48">
        <f>AVERAGE(K14:K16)</f>
        <v>4000.6666666666665</v>
      </c>
      <c r="J8">
        <v>2006</v>
      </c>
      <c r="K8" s="48">
        <v>5483</v>
      </c>
    </row>
    <row r="9" spans="7:11" x14ac:dyDescent="0.15">
      <c r="G9" t="s">
        <v>191</v>
      </c>
      <c r="H9" s="48">
        <f>AVERAGE(K17:K19)</f>
        <v>5679.3666666666713</v>
      </c>
      <c r="J9">
        <v>2007</v>
      </c>
      <c r="K9" s="48">
        <v>3266</v>
      </c>
    </row>
    <row r="10" spans="7:11" x14ac:dyDescent="0.15">
      <c r="G10" s="53" t="s">
        <v>198</v>
      </c>
      <c r="H10" s="48">
        <f>AVERAGE(K20:K22)</f>
        <v>6589.2233333333379</v>
      </c>
      <c r="J10">
        <v>2008</v>
      </c>
      <c r="K10" s="48">
        <v>2581</v>
      </c>
    </row>
    <row r="11" spans="7:11" x14ac:dyDescent="0.15">
      <c r="G11" s="53" t="s">
        <v>204</v>
      </c>
      <c r="H11" s="48">
        <v>6882</v>
      </c>
      <c r="J11">
        <v>2009</v>
      </c>
      <c r="K11" s="48">
        <v>2746</v>
      </c>
    </row>
    <row r="12" spans="7:11" x14ac:dyDescent="0.15">
      <c r="J12">
        <v>2010</v>
      </c>
      <c r="K12" s="48">
        <v>2614</v>
      </c>
    </row>
    <row r="13" spans="7:11" x14ac:dyDescent="0.15">
      <c r="J13">
        <v>2011</v>
      </c>
      <c r="K13" s="48">
        <v>2881</v>
      </c>
    </row>
    <row r="14" spans="7:11" x14ac:dyDescent="0.15">
      <c r="J14">
        <v>2012</v>
      </c>
      <c r="K14" s="48">
        <v>3215</v>
      </c>
    </row>
    <row r="15" spans="7:11" x14ac:dyDescent="0.15">
      <c r="J15">
        <v>2013</v>
      </c>
      <c r="K15" s="48">
        <v>3670</v>
      </c>
    </row>
    <row r="16" spans="7:11" x14ac:dyDescent="0.15">
      <c r="J16">
        <v>2014</v>
      </c>
      <c r="K16" s="48">
        <v>5117</v>
      </c>
    </row>
    <row r="17" spans="7:11" x14ac:dyDescent="0.15">
      <c r="J17">
        <v>2015</v>
      </c>
      <c r="K17" s="48">
        <v>5125</v>
      </c>
    </row>
    <row r="18" spans="7:11" x14ac:dyDescent="0.15">
      <c r="H18" s="54"/>
      <c r="J18">
        <v>2016</v>
      </c>
      <c r="K18" s="48">
        <v>6067.3100000000068</v>
      </c>
    </row>
    <row r="19" spans="7:11" x14ac:dyDescent="0.15">
      <c r="G19" s="49"/>
      <c r="J19">
        <v>2017</v>
      </c>
      <c r="K19" s="48">
        <v>5845.7900000000072</v>
      </c>
    </row>
    <row r="20" spans="7:11" x14ac:dyDescent="0.15">
      <c r="J20">
        <v>2018</v>
      </c>
      <c r="K20" s="48">
        <v>6782.6400000000067</v>
      </c>
    </row>
    <row r="21" spans="7:11" x14ac:dyDescent="0.15">
      <c r="J21">
        <v>2019</v>
      </c>
      <c r="K21" s="48">
        <v>6438.73</v>
      </c>
    </row>
    <row r="22" spans="7:11" x14ac:dyDescent="0.15">
      <c r="J22">
        <v>2020</v>
      </c>
      <c r="K22" s="48">
        <v>6546.3000000000084</v>
      </c>
    </row>
    <row r="23" spans="7:11" x14ac:dyDescent="0.15">
      <c r="J23">
        <v>2021</v>
      </c>
      <c r="K23" s="48">
        <v>6938.1500000000069</v>
      </c>
    </row>
    <row r="24" spans="7:11" x14ac:dyDescent="0.15">
      <c r="J24">
        <v>2022</v>
      </c>
      <c r="K24" s="48">
        <v>6717.7900000000063</v>
      </c>
    </row>
    <row r="25" spans="7:11" x14ac:dyDescent="0.15">
      <c r="J25">
        <v>2023</v>
      </c>
    </row>
  </sheetData>
  <pageMargins left="0.78740157499999996" right="0.78740157499999996" top="0.984251969" bottom="0.984251969" header="0.3" footer="0.3"/>
  <pageSetup paperSize="9" orientation="portrait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4EC9-0E17-0B42-B76E-5E0DD8D8CFFF}">
  <dimension ref="A1:I51"/>
  <sheetViews>
    <sheetView showRuler="0" topLeftCell="A22" zoomScale="226" zoomScaleNormal="226" workbookViewId="0">
      <selection activeCell="C54" sqref="C54"/>
    </sheetView>
  </sheetViews>
  <sheetFormatPr baseColWidth="10" defaultRowHeight="11" x14ac:dyDescent="0.15"/>
  <cols>
    <col min="1" max="1" width="16.1640625" style="2" customWidth="1"/>
    <col min="2" max="2" width="13" style="41" customWidth="1"/>
    <col min="3" max="3" width="16.83203125" style="2" customWidth="1"/>
    <col min="4" max="6" width="10.83203125" style="43"/>
    <col min="7" max="7" width="4.5" style="2" customWidth="1"/>
    <col min="8" max="16384" width="10.83203125" style="2"/>
  </cols>
  <sheetData>
    <row r="1" spans="1:9" x14ac:dyDescent="0.15">
      <c r="A1" s="18" t="s">
        <v>163</v>
      </c>
      <c r="B1" s="52" t="s">
        <v>161</v>
      </c>
      <c r="C1" s="30" t="s">
        <v>162</v>
      </c>
      <c r="D1" s="42" t="s">
        <v>158</v>
      </c>
      <c r="E1" s="42" t="s">
        <v>159</v>
      </c>
      <c r="F1" s="42" t="s">
        <v>160</v>
      </c>
      <c r="H1" s="2" t="s">
        <v>173</v>
      </c>
      <c r="I1" s="2" t="s">
        <v>174</v>
      </c>
    </row>
    <row r="2" spans="1:9" x14ac:dyDescent="0.15">
      <c r="A2" s="44"/>
      <c r="B2" s="45">
        <v>44196</v>
      </c>
      <c r="C2" s="44"/>
      <c r="D2" s="46"/>
      <c r="E2" s="46"/>
      <c r="F2" s="47">
        <v>6546.3000000000084</v>
      </c>
      <c r="G2" s="44"/>
      <c r="H2" s="46"/>
      <c r="I2" s="46"/>
    </row>
    <row r="3" spans="1:9" x14ac:dyDescent="0.15">
      <c r="A3" s="2" t="s">
        <v>168</v>
      </c>
      <c r="B3" s="41">
        <v>44200</v>
      </c>
      <c r="C3" s="2" t="s">
        <v>200</v>
      </c>
      <c r="E3" s="43">
        <v>200</v>
      </c>
      <c r="F3" s="7">
        <f t="shared" ref="F3:F51" si="0">F2-D3+E3</f>
        <v>6746.3000000000084</v>
      </c>
    </row>
    <row r="4" spans="1:9" x14ac:dyDescent="0.15">
      <c r="A4" s="2" t="s">
        <v>107</v>
      </c>
      <c r="B4" s="41">
        <v>44209</v>
      </c>
      <c r="C4" s="2" t="s">
        <v>200</v>
      </c>
      <c r="E4" s="43">
        <v>200</v>
      </c>
      <c r="F4" s="7">
        <f t="shared" si="0"/>
        <v>6946.3000000000084</v>
      </c>
    </row>
    <row r="5" spans="1:9" x14ac:dyDescent="0.15">
      <c r="A5" s="2" t="s">
        <v>196</v>
      </c>
      <c r="B5" s="41">
        <v>44209</v>
      </c>
      <c r="C5" s="2" t="s">
        <v>200</v>
      </c>
      <c r="E5" s="43">
        <v>200</v>
      </c>
      <c r="F5" s="7">
        <f t="shared" si="0"/>
        <v>7146.3000000000084</v>
      </c>
    </row>
    <row r="6" spans="1:9" x14ac:dyDescent="0.15">
      <c r="A6" s="2" t="s">
        <v>194</v>
      </c>
      <c r="B6" s="41">
        <v>44211</v>
      </c>
      <c r="C6" s="2" t="s">
        <v>200</v>
      </c>
      <c r="E6" s="43">
        <v>200</v>
      </c>
      <c r="F6" s="7">
        <f t="shared" si="0"/>
        <v>7346.3000000000084</v>
      </c>
    </row>
    <row r="7" spans="1:9" x14ac:dyDescent="0.15">
      <c r="A7" s="2" t="s">
        <v>176</v>
      </c>
      <c r="B7" s="41">
        <v>44214</v>
      </c>
      <c r="C7" s="2" t="s">
        <v>200</v>
      </c>
      <c r="E7" s="43">
        <v>200</v>
      </c>
      <c r="F7" s="7">
        <f t="shared" si="0"/>
        <v>7546.3000000000084</v>
      </c>
    </row>
    <row r="8" spans="1:9" x14ac:dyDescent="0.15">
      <c r="A8" s="2" t="s">
        <v>6</v>
      </c>
      <c r="B8" s="41">
        <v>44216</v>
      </c>
      <c r="C8" s="2" t="s">
        <v>115</v>
      </c>
      <c r="D8" s="43">
        <v>81.97</v>
      </c>
      <c r="F8" s="7">
        <f t="shared" si="0"/>
        <v>7464.3300000000081</v>
      </c>
    </row>
    <row r="9" spans="1:9" x14ac:dyDescent="0.15">
      <c r="A9" s="2" t="s">
        <v>178</v>
      </c>
      <c r="B9" s="41">
        <v>44250</v>
      </c>
      <c r="C9" s="2" t="s">
        <v>144</v>
      </c>
      <c r="D9" s="43">
        <v>0.8</v>
      </c>
      <c r="F9" s="7">
        <f t="shared" si="0"/>
        <v>7463.5300000000079</v>
      </c>
    </row>
    <row r="10" spans="1:9" x14ac:dyDescent="0.15">
      <c r="A10" s="2" t="s">
        <v>201</v>
      </c>
      <c r="B10" s="41">
        <v>44256</v>
      </c>
      <c r="C10" s="2" t="s">
        <v>202</v>
      </c>
      <c r="D10" s="43">
        <v>11.52</v>
      </c>
      <c r="F10" s="7">
        <f t="shared" si="0"/>
        <v>7452.0100000000075</v>
      </c>
    </row>
    <row r="11" spans="1:9" x14ac:dyDescent="0.15">
      <c r="A11" s="2" t="s">
        <v>6</v>
      </c>
      <c r="B11" s="41">
        <v>44273</v>
      </c>
      <c r="C11" s="2" t="s">
        <v>115</v>
      </c>
      <c r="D11" s="43">
        <v>19.98</v>
      </c>
      <c r="F11" s="7">
        <f t="shared" si="0"/>
        <v>7432.0300000000079</v>
      </c>
    </row>
    <row r="12" spans="1:9" x14ac:dyDescent="0.15">
      <c r="A12" s="2" t="s">
        <v>178</v>
      </c>
      <c r="B12" s="41">
        <v>44286</v>
      </c>
      <c r="C12" s="2" t="s">
        <v>144</v>
      </c>
      <c r="D12" s="43">
        <v>31.46</v>
      </c>
      <c r="F12" s="7">
        <f t="shared" si="0"/>
        <v>7400.5700000000079</v>
      </c>
    </row>
    <row r="13" spans="1:9" x14ac:dyDescent="0.15">
      <c r="A13" s="2" t="s">
        <v>6</v>
      </c>
      <c r="B13" s="41">
        <v>44294</v>
      </c>
      <c r="C13" s="2" t="s">
        <v>115</v>
      </c>
      <c r="D13" s="43">
        <v>19.98</v>
      </c>
      <c r="F13" s="7">
        <f t="shared" si="0"/>
        <v>7380.5900000000083</v>
      </c>
    </row>
    <row r="14" spans="1:9" x14ac:dyDescent="0.15">
      <c r="A14" s="2" t="s">
        <v>178</v>
      </c>
      <c r="B14" s="41">
        <v>44306</v>
      </c>
      <c r="C14" s="2" t="s">
        <v>144</v>
      </c>
      <c r="D14" s="43">
        <v>0.8</v>
      </c>
      <c r="F14" s="7">
        <f t="shared" si="0"/>
        <v>7379.7900000000081</v>
      </c>
    </row>
    <row r="15" spans="1:9" x14ac:dyDescent="0.15">
      <c r="A15" s="2" t="s">
        <v>6</v>
      </c>
      <c r="B15" s="41">
        <v>44316</v>
      </c>
      <c r="C15" s="2" t="s">
        <v>115</v>
      </c>
      <c r="D15" s="43">
        <v>119.94</v>
      </c>
      <c r="F15" s="7">
        <f t="shared" si="0"/>
        <v>7259.8500000000085</v>
      </c>
    </row>
    <row r="16" spans="1:9" x14ac:dyDescent="0.15">
      <c r="A16" s="2" t="s">
        <v>178</v>
      </c>
      <c r="B16" s="41">
        <v>44377</v>
      </c>
      <c r="C16" s="2" t="s">
        <v>144</v>
      </c>
      <c r="D16" s="43">
        <v>30.14</v>
      </c>
      <c r="F16" s="7">
        <f t="shared" si="0"/>
        <v>7229.7100000000082</v>
      </c>
    </row>
    <row r="17" spans="1:9" x14ac:dyDescent="0.15">
      <c r="A17" s="2" t="s">
        <v>178</v>
      </c>
      <c r="B17" s="41">
        <v>44431</v>
      </c>
      <c r="C17" s="2" t="s">
        <v>144</v>
      </c>
      <c r="D17" s="43">
        <v>0.8</v>
      </c>
      <c r="F17" s="7">
        <f t="shared" si="0"/>
        <v>7228.910000000008</v>
      </c>
    </row>
    <row r="18" spans="1:9" x14ac:dyDescent="0.15">
      <c r="A18" s="2" t="s">
        <v>6</v>
      </c>
      <c r="B18" s="41">
        <v>44462</v>
      </c>
      <c r="C18" s="2" t="s">
        <v>115</v>
      </c>
      <c r="D18" s="43">
        <v>39</v>
      </c>
      <c r="F18" s="7">
        <f t="shared" si="0"/>
        <v>7189.910000000008</v>
      </c>
    </row>
    <row r="19" spans="1:9" x14ac:dyDescent="0.15">
      <c r="A19" s="2" t="s">
        <v>178</v>
      </c>
      <c r="B19" s="41">
        <v>44469</v>
      </c>
      <c r="C19" s="2" t="s">
        <v>144</v>
      </c>
      <c r="D19" s="43">
        <v>29.92</v>
      </c>
      <c r="F19" s="7">
        <f t="shared" si="0"/>
        <v>7159.990000000008</v>
      </c>
    </row>
    <row r="20" spans="1:9" x14ac:dyDescent="0.15">
      <c r="A20" s="2" t="s">
        <v>178</v>
      </c>
      <c r="B20" s="41">
        <v>44494</v>
      </c>
      <c r="C20" s="2" t="s">
        <v>144</v>
      </c>
      <c r="D20" s="43">
        <v>0.8</v>
      </c>
      <c r="F20" s="7">
        <f t="shared" si="0"/>
        <v>7159.1900000000078</v>
      </c>
    </row>
    <row r="21" spans="1:9" x14ac:dyDescent="0.15">
      <c r="A21" s="2" t="s">
        <v>6</v>
      </c>
      <c r="B21" s="41">
        <v>44501</v>
      </c>
      <c r="C21" s="2" t="s">
        <v>115</v>
      </c>
      <c r="D21" s="43">
        <v>154.93</v>
      </c>
      <c r="F21" s="7">
        <f t="shared" si="0"/>
        <v>7004.2600000000075</v>
      </c>
    </row>
    <row r="22" spans="1:9" x14ac:dyDescent="0.15">
      <c r="A22" s="2" t="s">
        <v>6</v>
      </c>
      <c r="B22" s="41">
        <v>44517</v>
      </c>
      <c r="C22" s="2" t="s">
        <v>115</v>
      </c>
      <c r="D22" s="43">
        <v>35.97</v>
      </c>
      <c r="F22" s="7">
        <f t="shared" si="0"/>
        <v>6968.2900000000072</v>
      </c>
    </row>
    <row r="23" spans="1:9" x14ac:dyDescent="0.15">
      <c r="A23" s="44" t="s">
        <v>178</v>
      </c>
      <c r="B23" s="45">
        <v>44561</v>
      </c>
      <c r="C23" s="44" t="s">
        <v>144</v>
      </c>
      <c r="D23" s="46">
        <v>30.14</v>
      </c>
      <c r="E23" s="46"/>
      <c r="F23" s="47">
        <f>F22-D23+E23</f>
        <v>6938.1500000000069</v>
      </c>
      <c r="G23" s="44"/>
      <c r="H23" s="46">
        <f>SUM(D3:D23)</f>
        <v>608.15</v>
      </c>
      <c r="I23" s="46">
        <f>SUM(E3:E23)</f>
        <v>1000</v>
      </c>
    </row>
    <row r="24" spans="1:9" x14ac:dyDescent="0.15">
      <c r="A24" s="2" t="s">
        <v>6</v>
      </c>
      <c r="B24" s="41">
        <v>44579</v>
      </c>
      <c r="C24" s="2" t="s">
        <v>115</v>
      </c>
      <c r="D24" s="43">
        <v>81.97</v>
      </c>
      <c r="F24" s="7">
        <f t="shared" si="0"/>
        <v>6856.1800000000067</v>
      </c>
    </row>
    <row r="25" spans="1:9" x14ac:dyDescent="0.15">
      <c r="A25" s="2" t="s">
        <v>178</v>
      </c>
      <c r="B25" s="41">
        <v>44585</v>
      </c>
      <c r="C25" s="2" t="s">
        <v>144</v>
      </c>
      <c r="D25" s="43">
        <v>0.85</v>
      </c>
      <c r="F25" s="7">
        <f t="shared" si="0"/>
        <v>6855.3300000000063</v>
      </c>
    </row>
    <row r="26" spans="1:9" x14ac:dyDescent="0.15">
      <c r="A26" s="2" t="s">
        <v>6</v>
      </c>
      <c r="B26" s="41">
        <v>44645</v>
      </c>
      <c r="C26" s="2" t="s">
        <v>115</v>
      </c>
      <c r="D26" s="43">
        <v>39.96</v>
      </c>
      <c r="F26" s="7">
        <f t="shared" si="0"/>
        <v>6815.3700000000063</v>
      </c>
    </row>
    <row r="27" spans="1:9" x14ac:dyDescent="0.15">
      <c r="A27" s="2" t="s">
        <v>178</v>
      </c>
      <c r="B27" s="41">
        <v>44651</v>
      </c>
      <c r="C27" s="2" t="s">
        <v>144</v>
      </c>
      <c r="D27" s="43">
        <v>30.14</v>
      </c>
      <c r="F27" s="7">
        <f t="shared" si="0"/>
        <v>6785.2300000000059</v>
      </c>
    </row>
    <row r="28" spans="1:9" x14ac:dyDescent="0.15">
      <c r="A28" s="2" t="s">
        <v>6</v>
      </c>
      <c r="B28" s="41">
        <v>44676</v>
      </c>
      <c r="C28" s="2" t="s">
        <v>115</v>
      </c>
      <c r="D28" s="2">
        <v>119.94</v>
      </c>
      <c r="F28" s="7">
        <f t="shared" si="0"/>
        <v>6665.2900000000063</v>
      </c>
    </row>
    <row r="29" spans="1:9" x14ac:dyDescent="0.15">
      <c r="A29" s="2" t="s">
        <v>178</v>
      </c>
      <c r="B29" s="41">
        <v>44742</v>
      </c>
      <c r="C29" s="2" t="s">
        <v>144</v>
      </c>
      <c r="D29" s="43">
        <v>38.950000000000003</v>
      </c>
      <c r="F29" s="7">
        <f t="shared" si="0"/>
        <v>6626.3400000000065</v>
      </c>
    </row>
    <row r="30" spans="1:9" x14ac:dyDescent="0.15">
      <c r="A30" s="2" t="s">
        <v>6</v>
      </c>
      <c r="B30" s="41">
        <v>44830</v>
      </c>
      <c r="C30" s="2" t="s">
        <v>115</v>
      </c>
      <c r="D30" s="43">
        <v>39</v>
      </c>
      <c r="F30" s="7">
        <f t="shared" si="0"/>
        <v>6587.3400000000065</v>
      </c>
    </row>
    <row r="31" spans="1:9" x14ac:dyDescent="0.15">
      <c r="A31" s="2" t="s">
        <v>178</v>
      </c>
      <c r="B31" s="41">
        <v>44834</v>
      </c>
      <c r="C31" s="2" t="s">
        <v>144</v>
      </c>
      <c r="D31" s="43">
        <v>38.950000000000003</v>
      </c>
      <c r="F31" s="7">
        <f t="shared" si="0"/>
        <v>6548.3900000000067</v>
      </c>
    </row>
    <row r="32" spans="1:9" x14ac:dyDescent="0.15">
      <c r="A32" s="2" t="s">
        <v>6</v>
      </c>
      <c r="B32" s="41">
        <v>44858</v>
      </c>
      <c r="C32" s="2" t="s">
        <v>115</v>
      </c>
      <c r="D32" s="43">
        <v>154.93</v>
      </c>
      <c r="F32" s="7">
        <f t="shared" si="0"/>
        <v>6393.4600000000064</v>
      </c>
    </row>
    <row r="33" spans="1:9" x14ac:dyDescent="0.15">
      <c r="A33" s="2" t="s">
        <v>6</v>
      </c>
      <c r="B33" s="41">
        <v>44886</v>
      </c>
      <c r="C33" s="2" t="s">
        <v>115</v>
      </c>
      <c r="D33" s="43">
        <v>35.97</v>
      </c>
      <c r="F33" s="7">
        <f t="shared" si="0"/>
        <v>6357.4900000000061</v>
      </c>
    </row>
    <row r="34" spans="1:9" x14ac:dyDescent="0.15">
      <c r="A34" s="2" t="s">
        <v>194</v>
      </c>
      <c r="B34" s="41">
        <v>44918</v>
      </c>
      <c r="C34" s="2" t="s">
        <v>203</v>
      </c>
      <c r="E34" s="43">
        <v>200</v>
      </c>
      <c r="F34" s="7">
        <f t="shared" si="0"/>
        <v>6557.4900000000061</v>
      </c>
    </row>
    <row r="35" spans="1:9" x14ac:dyDescent="0.15">
      <c r="A35" s="2" t="s">
        <v>187</v>
      </c>
      <c r="B35" s="41">
        <v>44922</v>
      </c>
      <c r="C35" s="2" t="s">
        <v>203</v>
      </c>
      <c r="E35" s="43">
        <v>200</v>
      </c>
      <c r="F35" s="7">
        <f t="shared" si="0"/>
        <v>6757.4900000000061</v>
      </c>
    </row>
    <row r="36" spans="1:9" x14ac:dyDescent="0.15">
      <c r="A36" s="44" t="s">
        <v>178</v>
      </c>
      <c r="B36" s="45">
        <v>44925</v>
      </c>
      <c r="C36" s="44" t="s">
        <v>144</v>
      </c>
      <c r="D36" s="46">
        <v>39.700000000000003</v>
      </c>
      <c r="E36" s="46"/>
      <c r="F36" s="47">
        <f t="shared" si="0"/>
        <v>6717.7900000000063</v>
      </c>
      <c r="G36" s="44"/>
      <c r="H36" s="46">
        <f>SUM(D24:D36)</f>
        <v>620.36000000000013</v>
      </c>
      <c r="I36" s="46">
        <f>SUM(E24:E36)</f>
        <v>400</v>
      </c>
    </row>
    <row r="37" spans="1:9" x14ac:dyDescent="0.15">
      <c r="A37" s="2" t="s">
        <v>6</v>
      </c>
      <c r="B37" s="41">
        <v>44943</v>
      </c>
      <c r="C37" s="2" t="s">
        <v>115</v>
      </c>
      <c r="D37" s="43">
        <v>81.97</v>
      </c>
      <c r="F37" s="7">
        <f t="shared" si="0"/>
        <v>6635.8200000000061</v>
      </c>
    </row>
    <row r="38" spans="1:9" x14ac:dyDescent="0.15">
      <c r="A38" s="2" t="s">
        <v>107</v>
      </c>
      <c r="B38" s="41">
        <v>44944</v>
      </c>
      <c r="C38" s="2" t="s">
        <v>203</v>
      </c>
      <c r="E38" s="43">
        <v>200</v>
      </c>
      <c r="F38" s="7">
        <f t="shared" si="0"/>
        <v>6835.8200000000061</v>
      </c>
    </row>
    <row r="39" spans="1:9" x14ac:dyDescent="0.15">
      <c r="A39" s="2" t="s">
        <v>196</v>
      </c>
      <c r="B39" s="41">
        <v>44946</v>
      </c>
      <c r="C39" s="2" t="s">
        <v>203</v>
      </c>
      <c r="E39" s="43">
        <v>200</v>
      </c>
      <c r="F39" s="7">
        <f t="shared" si="0"/>
        <v>7035.8200000000061</v>
      </c>
    </row>
    <row r="40" spans="1:9" x14ac:dyDescent="0.15">
      <c r="A40" s="2" t="s">
        <v>140</v>
      </c>
      <c r="B40" s="41">
        <v>44949</v>
      </c>
      <c r="C40" s="2" t="s">
        <v>203</v>
      </c>
      <c r="E40" s="43">
        <v>200</v>
      </c>
      <c r="F40" s="7">
        <f t="shared" si="0"/>
        <v>7235.8200000000061</v>
      </c>
    </row>
    <row r="41" spans="1:9" x14ac:dyDescent="0.15">
      <c r="A41" s="2" t="s">
        <v>176</v>
      </c>
      <c r="B41" s="41">
        <v>44952</v>
      </c>
      <c r="C41" s="2" t="s">
        <v>203</v>
      </c>
      <c r="E41" s="43">
        <v>200</v>
      </c>
      <c r="F41" s="7">
        <f t="shared" si="0"/>
        <v>7435.8200000000061</v>
      </c>
    </row>
    <row r="42" spans="1:9" x14ac:dyDescent="0.15">
      <c r="A42" s="2" t="s">
        <v>6</v>
      </c>
      <c r="B42" s="41">
        <v>44993</v>
      </c>
      <c r="C42" s="2" t="s">
        <v>115</v>
      </c>
      <c r="D42" s="43">
        <v>19.98</v>
      </c>
      <c r="F42" s="7">
        <f t="shared" si="0"/>
        <v>7415.8400000000065</v>
      </c>
    </row>
    <row r="43" spans="1:9" x14ac:dyDescent="0.15">
      <c r="A43" s="2" t="s">
        <v>178</v>
      </c>
      <c r="B43" s="41">
        <v>45016</v>
      </c>
      <c r="C43" s="2" t="s">
        <v>144</v>
      </c>
      <c r="D43" s="43">
        <v>40.200000000000003</v>
      </c>
      <c r="F43" s="7">
        <f t="shared" si="0"/>
        <v>7375.6400000000067</v>
      </c>
    </row>
    <row r="44" spans="1:9" x14ac:dyDescent="0.15">
      <c r="A44" s="2" t="s">
        <v>6</v>
      </c>
      <c r="B44" s="41">
        <v>45021</v>
      </c>
      <c r="C44" s="2" t="s">
        <v>115</v>
      </c>
      <c r="D44" s="43">
        <v>19.98</v>
      </c>
      <c r="F44" s="7">
        <f t="shared" si="0"/>
        <v>7355.6600000000071</v>
      </c>
    </row>
    <row r="45" spans="1:9" x14ac:dyDescent="0.15">
      <c r="A45" s="2" t="s">
        <v>6</v>
      </c>
      <c r="B45" s="41">
        <v>45040</v>
      </c>
      <c r="C45" s="2" t="s">
        <v>115</v>
      </c>
      <c r="D45" s="43">
        <v>119.94</v>
      </c>
      <c r="F45" s="7">
        <f t="shared" si="0"/>
        <v>7235.7200000000075</v>
      </c>
    </row>
    <row r="46" spans="1:9" x14ac:dyDescent="0.15">
      <c r="A46" s="2" t="s">
        <v>178</v>
      </c>
      <c r="B46" s="41">
        <v>45107</v>
      </c>
      <c r="C46" s="2" t="s">
        <v>144</v>
      </c>
      <c r="D46" s="43">
        <v>39.200000000000003</v>
      </c>
      <c r="F46" s="7">
        <f t="shared" si="0"/>
        <v>7196.5200000000077</v>
      </c>
    </row>
    <row r="47" spans="1:9" x14ac:dyDescent="0.15">
      <c r="A47" s="2" t="s">
        <v>6</v>
      </c>
      <c r="B47" s="41">
        <v>45175</v>
      </c>
      <c r="C47" s="2" t="s">
        <v>115</v>
      </c>
      <c r="D47" s="43">
        <v>39</v>
      </c>
      <c r="F47" s="7">
        <f t="shared" si="0"/>
        <v>7157.5200000000077</v>
      </c>
    </row>
    <row r="48" spans="1:9" x14ac:dyDescent="0.15">
      <c r="A48" s="2" t="s">
        <v>178</v>
      </c>
      <c r="B48" s="41">
        <v>45198</v>
      </c>
      <c r="C48" s="2" t="s">
        <v>144</v>
      </c>
      <c r="D48" s="43">
        <v>38.950000000000003</v>
      </c>
      <c r="F48" s="7">
        <f t="shared" si="0"/>
        <v>7118.5700000000079</v>
      </c>
    </row>
    <row r="49" spans="1:9" x14ac:dyDescent="0.15">
      <c r="A49" s="2" t="s">
        <v>6</v>
      </c>
      <c r="B49" s="41">
        <v>45208</v>
      </c>
      <c r="C49" s="2" t="s">
        <v>115</v>
      </c>
      <c r="D49" s="43">
        <v>154.93</v>
      </c>
      <c r="F49" s="7">
        <f t="shared" si="0"/>
        <v>6963.6400000000076</v>
      </c>
    </row>
    <row r="50" spans="1:9" x14ac:dyDescent="0.15">
      <c r="A50" s="2" t="s">
        <v>6</v>
      </c>
      <c r="B50" s="41">
        <v>45253</v>
      </c>
      <c r="C50" s="2" t="s">
        <v>115</v>
      </c>
      <c r="D50" s="43">
        <v>41.96</v>
      </c>
      <c r="F50" s="7">
        <f t="shared" si="0"/>
        <v>6921.6800000000076</v>
      </c>
    </row>
    <row r="51" spans="1:9" x14ac:dyDescent="0.15">
      <c r="A51" s="44" t="s">
        <v>178</v>
      </c>
      <c r="B51" s="45">
        <v>45289</v>
      </c>
      <c r="C51" s="44" t="s">
        <v>144</v>
      </c>
      <c r="D51" s="46">
        <v>39.200000000000003</v>
      </c>
      <c r="E51" s="46"/>
      <c r="F51" s="47">
        <f t="shared" si="0"/>
        <v>6882.4800000000077</v>
      </c>
      <c r="G51" s="44"/>
      <c r="H51" s="46">
        <f>SUM(D37:D51)</f>
        <v>635.31000000000006</v>
      </c>
      <c r="I51" s="46">
        <f>SUM(E37:E51)</f>
        <v>800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CCA9-6881-1140-9494-F8A5B8EE7C76}">
  <dimension ref="A1:I52"/>
  <sheetViews>
    <sheetView showRuler="0" topLeftCell="A17" zoomScale="226" zoomScaleNormal="226" workbookViewId="0">
      <selection activeCell="C53" sqref="C53"/>
    </sheetView>
  </sheetViews>
  <sheetFormatPr baseColWidth="10" defaultRowHeight="11" x14ac:dyDescent="0.15"/>
  <cols>
    <col min="1" max="1" width="16.1640625" style="2" customWidth="1"/>
    <col min="2" max="2" width="13" style="41" customWidth="1"/>
    <col min="3" max="3" width="16.83203125" style="2" customWidth="1"/>
    <col min="4" max="6" width="10.83203125" style="43"/>
    <col min="7" max="7" width="4.5" style="2" customWidth="1"/>
    <col min="8" max="16384" width="10.83203125" style="2"/>
  </cols>
  <sheetData>
    <row r="1" spans="1:9" x14ac:dyDescent="0.15">
      <c r="A1" s="18" t="s">
        <v>163</v>
      </c>
      <c r="B1" s="52" t="s">
        <v>161</v>
      </c>
      <c r="C1" s="30" t="s">
        <v>162</v>
      </c>
      <c r="D1" s="42" t="s">
        <v>158</v>
      </c>
      <c r="E1" s="42" t="s">
        <v>159</v>
      </c>
      <c r="F1" s="42" t="s">
        <v>160</v>
      </c>
      <c r="H1" s="2" t="s">
        <v>173</v>
      </c>
      <c r="I1" s="2" t="s">
        <v>174</v>
      </c>
    </row>
    <row r="2" spans="1:9" x14ac:dyDescent="0.15">
      <c r="A2" s="44"/>
      <c r="B2" s="45">
        <v>43100</v>
      </c>
      <c r="C2" s="44"/>
      <c r="D2" s="46"/>
      <c r="E2" s="46"/>
      <c r="F2" s="47">
        <v>5845.7900000000072</v>
      </c>
      <c r="G2" s="44"/>
      <c r="H2" s="46"/>
      <c r="I2" s="46"/>
    </row>
    <row r="3" spans="1:9" x14ac:dyDescent="0.15">
      <c r="A3" s="2" t="s">
        <v>185</v>
      </c>
      <c r="B3" s="41">
        <v>43126</v>
      </c>
      <c r="C3" s="2" t="s">
        <v>115</v>
      </c>
      <c r="D3" s="43">
        <v>42.97</v>
      </c>
      <c r="F3" s="7">
        <f t="shared" ref="F3:F52" si="0">F2-D3+E3</f>
        <v>5802.820000000007</v>
      </c>
    </row>
    <row r="4" spans="1:9" x14ac:dyDescent="0.15">
      <c r="A4" s="2" t="s">
        <v>185</v>
      </c>
      <c r="B4" s="41">
        <v>43178</v>
      </c>
      <c r="C4" s="2" t="s">
        <v>115</v>
      </c>
      <c r="D4" s="43">
        <v>19.98</v>
      </c>
      <c r="F4" s="7">
        <f t="shared" si="0"/>
        <v>5782.8400000000074</v>
      </c>
    </row>
    <row r="5" spans="1:9" x14ac:dyDescent="0.15">
      <c r="A5" s="2" t="s">
        <v>178</v>
      </c>
      <c r="B5" s="41">
        <v>43190</v>
      </c>
      <c r="C5" s="2" t="s">
        <v>144</v>
      </c>
      <c r="D5" s="43">
        <v>27</v>
      </c>
      <c r="F5" s="7">
        <f t="shared" si="0"/>
        <v>5755.8400000000074</v>
      </c>
    </row>
    <row r="6" spans="1:9" x14ac:dyDescent="0.15">
      <c r="A6" s="2" t="s">
        <v>185</v>
      </c>
      <c r="B6" s="41">
        <v>43199</v>
      </c>
      <c r="C6" s="2" t="s">
        <v>115</v>
      </c>
      <c r="D6" s="43">
        <v>19.98</v>
      </c>
      <c r="F6" s="7">
        <f t="shared" si="0"/>
        <v>5735.8600000000079</v>
      </c>
    </row>
    <row r="7" spans="1:9" x14ac:dyDescent="0.15">
      <c r="A7" s="2" t="s">
        <v>185</v>
      </c>
      <c r="B7" s="41">
        <v>43215</v>
      </c>
      <c r="C7" s="2" t="s">
        <v>115</v>
      </c>
      <c r="D7" s="43">
        <v>119.94</v>
      </c>
      <c r="F7" s="7">
        <f t="shared" si="0"/>
        <v>5615.9200000000083</v>
      </c>
    </row>
    <row r="8" spans="1:9" x14ac:dyDescent="0.15">
      <c r="A8" s="2" t="s">
        <v>178</v>
      </c>
      <c r="B8" s="41">
        <v>43280</v>
      </c>
      <c r="C8" s="2" t="s">
        <v>144</v>
      </c>
      <c r="D8" s="43">
        <v>27</v>
      </c>
      <c r="F8" s="7">
        <f t="shared" si="0"/>
        <v>5588.9200000000083</v>
      </c>
    </row>
    <row r="9" spans="1:9" x14ac:dyDescent="0.15">
      <c r="A9" s="2" t="s">
        <v>185</v>
      </c>
      <c r="B9" s="41">
        <v>43291</v>
      </c>
      <c r="C9" s="2" t="s">
        <v>115</v>
      </c>
      <c r="D9" s="43">
        <v>227.02</v>
      </c>
      <c r="F9" s="7">
        <f t="shared" si="0"/>
        <v>5361.9000000000078</v>
      </c>
    </row>
    <row r="10" spans="1:9" x14ac:dyDescent="0.15">
      <c r="A10" s="2" t="s">
        <v>185</v>
      </c>
      <c r="B10" s="41">
        <v>43349</v>
      </c>
      <c r="C10" s="2" t="s">
        <v>115</v>
      </c>
      <c r="D10" s="43">
        <v>47.6</v>
      </c>
      <c r="F10" s="7">
        <f t="shared" si="0"/>
        <v>5314.3000000000075</v>
      </c>
    </row>
    <row r="11" spans="1:9" x14ac:dyDescent="0.15">
      <c r="A11" s="2" t="s">
        <v>178</v>
      </c>
      <c r="B11" s="41">
        <v>43373</v>
      </c>
      <c r="C11" s="2" t="s">
        <v>144</v>
      </c>
      <c r="D11" s="43">
        <v>27</v>
      </c>
      <c r="F11" s="7">
        <f t="shared" si="0"/>
        <v>5287.3000000000075</v>
      </c>
    </row>
    <row r="12" spans="1:9" x14ac:dyDescent="0.15">
      <c r="A12" s="2" t="s">
        <v>185</v>
      </c>
      <c r="B12" s="41">
        <v>43385</v>
      </c>
      <c r="C12" s="2" t="s">
        <v>115</v>
      </c>
      <c r="D12" s="43">
        <v>85.41</v>
      </c>
      <c r="F12" s="7">
        <f t="shared" si="0"/>
        <v>5201.8900000000076</v>
      </c>
    </row>
    <row r="13" spans="1:9" x14ac:dyDescent="0.15">
      <c r="A13" s="2" t="s">
        <v>185</v>
      </c>
      <c r="B13" s="41">
        <v>43399</v>
      </c>
      <c r="C13" s="2" t="s">
        <v>115</v>
      </c>
      <c r="D13" s="43">
        <v>154.93</v>
      </c>
      <c r="F13" s="7">
        <f t="shared" si="0"/>
        <v>5046.9600000000073</v>
      </c>
    </row>
    <row r="14" spans="1:9" x14ac:dyDescent="0.15">
      <c r="A14" s="2" t="s">
        <v>185</v>
      </c>
      <c r="B14" s="41">
        <v>43427</v>
      </c>
      <c r="C14" s="2" t="s">
        <v>115</v>
      </c>
      <c r="D14" s="43">
        <v>35.97</v>
      </c>
      <c r="F14" s="7">
        <f t="shared" si="0"/>
        <v>5010.9900000000071</v>
      </c>
    </row>
    <row r="15" spans="1:9" x14ac:dyDescent="0.15">
      <c r="A15" s="2" t="s">
        <v>107</v>
      </c>
      <c r="B15" s="41">
        <v>43444</v>
      </c>
      <c r="C15" s="2" t="s">
        <v>193</v>
      </c>
      <c r="E15" s="43">
        <v>200</v>
      </c>
      <c r="F15" s="7">
        <f t="shared" si="0"/>
        <v>5210.9900000000071</v>
      </c>
    </row>
    <row r="16" spans="1:9" x14ac:dyDescent="0.15">
      <c r="A16" s="2" t="s">
        <v>176</v>
      </c>
      <c r="B16" s="41">
        <v>43444</v>
      </c>
      <c r="C16" s="2" t="s">
        <v>193</v>
      </c>
      <c r="E16" s="43">
        <v>200</v>
      </c>
      <c r="F16" s="7">
        <f t="shared" si="0"/>
        <v>5410.9900000000071</v>
      </c>
    </row>
    <row r="17" spans="1:9" x14ac:dyDescent="0.15">
      <c r="A17" s="2" t="s">
        <v>187</v>
      </c>
      <c r="B17" s="41">
        <v>43445</v>
      </c>
      <c r="C17" s="2" t="s">
        <v>193</v>
      </c>
      <c r="E17" s="43">
        <v>200</v>
      </c>
      <c r="F17" s="7">
        <f t="shared" si="0"/>
        <v>5610.9900000000071</v>
      </c>
    </row>
    <row r="18" spans="1:9" x14ac:dyDescent="0.15">
      <c r="A18" s="2" t="s">
        <v>140</v>
      </c>
      <c r="B18" s="41">
        <v>43447</v>
      </c>
      <c r="C18" s="2" t="s">
        <v>193</v>
      </c>
      <c r="E18" s="43">
        <v>200</v>
      </c>
      <c r="F18" s="7">
        <f t="shared" si="0"/>
        <v>5810.9900000000071</v>
      </c>
    </row>
    <row r="19" spans="1:9" x14ac:dyDescent="0.15">
      <c r="A19" s="2" t="s">
        <v>194</v>
      </c>
      <c r="B19" s="41">
        <v>43447</v>
      </c>
      <c r="C19" s="2" t="s">
        <v>195</v>
      </c>
      <c r="E19" s="43">
        <v>400</v>
      </c>
      <c r="F19" s="7">
        <f t="shared" si="0"/>
        <v>6210.9900000000071</v>
      </c>
    </row>
    <row r="20" spans="1:9" x14ac:dyDescent="0.15">
      <c r="A20" s="2" t="s">
        <v>189</v>
      </c>
      <c r="B20" s="41">
        <v>43448</v>
      </c>
      <c r="C20" s="2" t="s">
        <v>193</v>
      </c>
      <c r="E20" s="43">
        <v>200</v>
      </c>
      <c r="F20" s="7">
        <f t="shared" si="0"/>
        <v>6410.9900000000071</v>
      </c>
    </row>
    <row r="21" spans="1:9" x14ac:dyDescent="0.15">
      <c r="A21" s="2" t="s">
        <v>168</v>
      </c>
      <c r="B21" s="41">
        <v>43452</v>
      </c>
      <c r="C21" s="2" t="s">
        <v>193</v>
      </c>
      <c r="E21" s="43">
        <v>200</v>
      </c>
      <c r="F21" s="7">
        <f t="shared" si="0"/>
        <v>6610.9900000000071</v>
      </c>
    </row>
    <row r="22" spans="1:9" x14ac:dyDescent="0.15">
      <c r="A22" s="2" t="s">
        <v>56</v>
      </c>
      <c r="B22" s="41">
        <v>43454</v>
      </c>
      <c r="C22" s="2" t="s">
        <v>193</v>
      </c>
      <c r="E22" s="43">
        <v>200</v>
      </c>
      <c r="F22" s="7">
        <f t="shared" si="0"/>
        <v>6810.9900000000071</v>
      </c>
    </row>
    <row r="23" spans="1:9" x14ac:dyDescent="0.15">
      <c r="A23" s="44" t="s">
        <v>178</v>
      </c>
      <c r="B23" s="45">
        <v>43465</v>
      </c>
      <c r="C23" s="44" t="s">
        <v>144</v>
      </c>
      <c r="D23" s="46">
        <v>28.35</v>
      </c>
      <c r="E23" s="46"/>
      <c r="F23" s="47">
        <f t="shared" si="0"/>
        <v>6782.6400000000067</v>
      </c>
      <c r="G23" s="44"/>
      <c r="H23" s="46">
        <f>SUM(D3:D23)</f>
        <v>863.15</v>
      </c>
      <c r="I23" s="46">
        <f>SUM(E3:E23)</f>
        <v>1800</v>
      </c>
    </row>
    <row r="24" spans="1:9" x14ac:dyDescent="0.15">
      <c r="A24" s="2" t="s">
        <v>196</v>
      </c>
      <c r="B24" s="41">
        <v>43472</v>
      </c>
      <c r="C24" s="2" t="s">
        <v>193</v>
      </c>
      <c r="E24" s="43">
        <v>200</v>
      </c>
      <c r="F24" s="7">
        <f t="shared" si="0"/>
        <v>6982.6400000000067</v>
      </c>
    </row>
    <row r="25" spans="1:9" x14ac:dyDescent="0.15">
      <c r="A25" s="2" t="s">
        <v>185</v>
      </c>
      <c r="B25" s="41">
        <v>43496</v>
      </c>
      <c r="C25" s="2" t="s">
        <v>115</v>
      </c>
      <c r="D25" s="43">
        <v>42.97</v>
      </c>
      <c r="F25" s="7">
        <f t="shared" si="0"/>
        <v>6939.6700000000064</v>
      </c>
    </row>
    <row r="26" spans="1:9" x14ac:dyDescent="0.15">
      <c r="A26" s="2" t="s">
        <v>185</v>
      </c>
      <c r="B26" s="41">
        <v>43544</v>
      </c>
      <c r="C26" s="2" t="s">
        <v>115</v>
      </c>
      <c r="D26" s="43">
        <v>19.98</v>
      </c>
      <c r="F26" s="7">
        <f t="shared" si="0"/>
        <v>6919.6900000000069</v>
      </c>
    </row>
    <row r="27" spans="1:9" x14ac:dyDescent="0.15">
      <c r="A27" s="2" t="s">
        <v>178</v>
      </c>
      <c r="B27" s="41">
        <v>43555</v>
      </c>
      <c r="C27" s="2" t="s">
        <v>144</v>
      </c>
      <c r="D27" s="43">
        <v>27.15</v>
      </c>
      <c r="F27" s="7">
        <f t="shared" si="0"/>
        <v>6892.5400000000072</v>
      </c>
    </row>
    <row r="28" spans="1:9" x14ac:dyDescent="0.15">
      <c r="A28" s="2" t="s">
        <v>185</v>
      </c>
      <c r="B28" s="41">
        <v>43559</v>
      </c>
      <c r="C28" s="2" t="s">
        <v>115</v>
      </c>
      <c r="D28" s="2">
        <v>19.98</v>
      </c>
      <c r="F28" s="7">
        <f t="shared" si="0"/>
        <v>6872.5600000000077</v>
      </c>
    </row>
    <row r="29" spans="1:9" x14ac:dyDescent="0.15">
      <c r="A29" s="2" t="s">
        <v>185</v>
      </c>
      <c r="B29" s="41">
        <v>43580</v>
      </c>
      <c r="C29" s="2" t="s">
        <v>115</v>
      </c>
      <c r="D29" s="43">
        <v>119.94</v>
      </c>
      <c r="F29" s="7">
        <f t="shared" si="0"/>
        <v>6752.6200000000081</v>
      </c>
    </row>
    <row r="30" spans="1:9" x14ac:dyDescent="0.15">
      <c r="A30" s="2" t="s">
        <v>178</v>
      </c>
      <c r="B30" s="41">
        <v>43646</v>
      </c>
      <c r="C30" s="2" t="s">
        <v>144</v>
      </c>
      <c r="D30" s="43">
        <v>27</v>
      </c>
      <c r="F30" s="7">
        <f t="shared" si="0"/>
        <v>6725.6200000000081</v>
      </c>
    </row>
    <row r="31" spans="1:9" x14ac:dyDescent="0.15">
      <c r="A31" s="2" t="s">
        <v>185</v>
      </c>
      <c r="B31" s="41">
        <v>43735</v>
      </c>
      <c r="C31" s="2" t="s">
        <v>115</v>
      </c>
      <c r="D31" s="43">
        <v>39</v>
      </c>
      <c r="F31" s="7">
        <f t="shared" si="0"/>
        <v>6686.6200000000081</v>
      </c>
    </row>
    <row r="32" spans="1:9" x14ac:dyDescent="0.15">
      <c r="A32" s="2" t="s">
        <v>178</v>
      </c>
      <c r="B32" s="41">
        <v>43738</v>
      </c>
      <c r="C32" s="2" t="s">
        <v>144</v>
      </c>
      <c r="D32" s="43">
        <v>26.85</v>
      </c>
      <c r="F32" s="7">
        <f t="shared" si="0"/>
        <v>6659.7700000000077</v>
      </c>
    </row>
    <row r="33" spans="1:9" x14ac:dyDescent="0.15">
      <c r="A33" s="2" t="s">
        <v>185</v>
      </c>
      <c r="B33" s="41">
        <v>43766</v>
      </c>
      <c r="C33" s="2" t="s">
        <v>115</v>
      </c>
      <c r="D33" s="43">
        <v>154.93</v>
      </c>
      <c r="F33" s="7">
        <f t="shared" si="0"/>
        <v>6504.8400000000074</v>
      </c>
    </row>
    <row r="34" spans="1:9" x14ac:dyDescent="0.15">
      <c r="A34" s="2" t="s">
        <v>185</v>
      </c>
      <c r="B34" s="41">
        <v>43796</v>
      </c>
      <c r="C34" s="2" t="s">
        <v>115</v>
      </c>
      <c r="D34" s="43">
        <v>35.97</v>
      </c>
      <c r="F34" s="7">
        <f t="shared" si="0"/>
        <v>6468.8700000000072</v>
      </c>
    </row>
    <row r="35" spans="1:9" x14ac:dyDescent="0.15">
      <c r="A35" s="44" t="s">
        <v>185</v>
      </c>
      <c r="B35" s="45">
        <v>43830</v>
      </c>
      <c r="C35" s="44" t="s">
        <v>144</v>
      </c>
      <c r="D35" s="46">
        <v>30.14</v>
      </c>
      <c r="E35" s="46"/>
      <c r="F35" s="47">
        <f t="shared" si="0"/>
        <v>6438.7300000000068</v>
      </c>
      <c r="G35" s="44"/>
      <c r="H35" s="46">
        <f>SUM(D24:D35)</f>
        <v>543.91</v>
      </c>
      <c r="I35" s="46">
        <f>SUM(E24:E35)</f>
        <v>200</v>
      </c>
    </row>
    <row r="36" spans="1:9" x14ac:dyDescent="0.15">
      <c r="A36" s="2" t="s">
        <v>185</v>
      </c>
      <c r="B36" s="41">
        <v>43852</v>
      </c>
      <c r="C36" s="2" t="s">
        <v>115</v>
      </c>
      <c r="D36" s="43">
        <v>39</v>
      </c>
      <c r="F36" s="7">
        <f t="shared" si="0"/>
        <v>6399.7300000000068</v>
      </c>
    </row>
    <row r="37" spans="1:9" x14ac:dyDescent="0.15">
      <c r="A37" s="2" t="s">
        <v>185</v>
      </c>
      <c r="B37" s="41">
        <v>43854</v>
      </c>
      <c r="C37" s="2" t="s">
        <v>115</v>
      </c>
      <c r="D37" s="43">
        <v>42.97</v>
      </c>
      <c r="F37" s="7">
        <f t="shared" si="0"/>
        <v>6356.7600000000066</v>
      </c>
    </row>
    <row r="38" spans="1:9" x14ac:dyDescent="0.15">
      <c r="A38" s="2" t="s">
        <v>185</v>
      </c>
      <c r="B38" s="41">
        <v>43901</v>
      </c>
      <c r="C38" s="2" t="s">
        <v>115</v>
      </c>
      <c r="D38" s="43">
        <v>19.98</v>
      </c>
      <c r="F38" s="7">
        <f t="shared" si="0"/>
        <v>6336.780000000007</v>
      </c>
    </row>
    <row r="39" spans="1:9" x14ac:dyDescent="0.15">
      <c r="A39" s="2" t="s">
        <v>178</v>
      </c>
      <c r="B39" s="41">
        <v>43921</v>
      </c>
      <c r="C39" s="2" t="s">
        <v>144</v>
      </c>
      <c r="D39" s="43">
        <v>30.36</v>
      </c>
      <c r="F39" s="7">
        <f t="shared" si="0"/>
        <v>6306.4200000000073</v>
      </c>
    </row>
    <row r="40" spans="1:9" x14ac:dyDescent="0.15">
      <c r="A40" s="2" t="s">
        <v>185</v>
      </c>
      <c r="B40" s="41">
        <v>43927</v>
      </c>
      <c r="C40" s="2" t="s">
        <v>115</v>
      </c>
      <c r="D40" s="43">
        <v>19.98</v>
      </c>
      <c r="F40" s="7">
        <f t="shared" si="0"/>
        <v>6286.4400000000078</v>
      </c>
    </row>
    <row r="41" spans="1:9" x14ac:dyDescent="0.15">
      <c r="A41" s="2" t="s">
        <v>185</v>
      </c>
      <c r="B41" s="41">
        <v>43948</v>
      </c>
      <c r="C41" s="2" t="s">
        <v>115</v>
      </c>
      <c r="D41" s="43">
        <v>119.94</v>
      </c>
      <c r="F41" s="7">
        <f t="shared" si="0"/>
        <v>6166.5000000000082</v>
      </c>
    </row>
    <row r="42" spans="1:9" x14ac:dyDescent="0.15">
      <c r="A42" s="2" t="s">
        <v>178</v>
      </c>
      <c r="B42" s="41">
        <v>44012</v>
      </c>
      <c r="C42" s="2" t="s">
        <v>144</v>
      </c>
      <c r="D42" s="43">
        <v>30.14</v>
      </c>
      <c r="F42" s="7">
        <f t="shared" si="0"/>
        <v>6136.3600000000079</v>
      </c>
    </row>
    <row r="43" spans="1:9" x14ac:dyDescent="0.15">
      <c r="A43" s="2" t="s">
        <v>178</v>
      </c>
      <c r="B43" s="41">
        <v>44104</v>
      </c>
      <c r="C43" s="2" t="s">
        <v>144</v>
      </c>
      <c r="D43" s="43">
        <v>29.7</v>
      </c>
      <c r="F43" s="7">
        <f t="shared" si="0"/>
        <v>6106.660000000008</v>
      </c>
    </row>
    <row r="44" spans="1:9" x14ac:dyDescent="0.15">
      <c r="A44" s="2" t="s">
        <v>185</v>
      </c>
      <c r="B44" s="41">
        <v>44109</v>
      </c>
      <c r="C44" s="2" t="s">
        <v>115</v>
      </c>
      <c r="D44" s="43">
        <v>39</v>
      </c>
      <c r="F44" s="7">
        <f t="shared" si="0"/>
        <v>6067.660000000008</v>
      </c>
    </row>
    <row r="45" spans="1:9" x14ac:dyDescent="0.15">
      <c r="A45" s="2" t="s">
        <v>185</v>
      </c>
      <c r="B45" s="41">
        <v>44125</v>
      </c>
      <c r="C45" s="2" t="s">
        <v>115</v>
      </c>
      <c r="D45" s="43">
        <v>153.93</v>
      </c>
      <c r="F45" s="7">
        <f t="shared" si="0"/>
        <v>5913.7300000000077</v>
      </c>
    </row>
    <row r="46" spans="1:9" x14ac:dyDescent="0.15">
      <c r="A46" s="2" t="s">
        <v>185</v>
      </c>
      <c r="B46" s="41">
        <v>44153</v>
      </c>
      <c r="C46" s="2" t="s">
        <v>115</v>
      </c>
      <c r="D46" s="43">
        <v>15.99</v>
      </c>
      <c r="F46" s="7">
        <f t="shared" si="0"/>
        <v>5897.740000000008</v>
      </c>
    </row>
    <row r="47" spans="1:9" x14ac:dyDescent="0.15">
      <c r="A47" s="2" t="s">
        <v>185</v>
      </c>
      <c r="B47" s="41">
        <v>44161</v>
      </c>
      <c r="C47" s="2" t="s">
        <v>115</v>
      </c>
      <c r="D47" s="43">
        <v>19.98</v>
      </c>
      <c r="F47" s="7">
        <f t="shared" si="0"/>
        <v>5877.7600000000084</v>
      </c>
    </row>
    <row r="48" spans="1:9" x14ac:dyDescent="0.15">
      <c r="A48" s="2" t="s">
        <v>56</v>
      </c>
      <c r="B48" s="41">
        <v>44162</v>
      </c>
      <c r="C48" s="2" t="s">
        <v>197</v>
      </c>
      <c r="E48" s="43">
        <v>100</v>
      </c>
      <c r="F48" s="7">
        <f t="shared" si="0"/>
        <v>5977.7600000000084</v>
      </c>
    </row>
    <row r="49" spans="1:9" x14ac:dyDescent="0.15">
      <c r="A49" s="2" t="s">
        <v>187</v>
      </c>
      <c r="B49" s="41">
        <v>44188</v>
      </c>
      <c r="C49" s="2" t="s">
        <v>200</v>
      </c>
      <c r="E49" s="43">
        <v>200</v>
      </c>
      <c r="F49" s="7">
        <f t="shared" si="0"/>
        <v>6177.7600000000084</v>
      </c>
    </row>
    <row r="50" spans="1:9" x14ac:dyDescent="0.15">
      <c r="A50" s="2" t="s">
        <v>140</v>
      </c>
      <c r="B50" s="41">
        <v>44194</v>
      </c>
      <c r="C50" s="2" t="s">
        <v>200</v>
      </c>
      <c r="E50" s="43">
        <v>200</v>
      </c>
      <c r="F50" s="7">
        <f t="shared" si="0"/>
        <v>6377.7600000000084</v>
      </c>
    </row>
    <row r="51" spans="1:9" x14ac:dyDescent="0.15">
      <c r="A51" s="2" t="s">
        <v>199</v>
      </c>
      <c r="B51" s="41">
        <v>44194</v>
      </c>
      <c r="C51" s="2" t="s">
        <v>200</v>
      </c>
      <c r="E51" s="43">
        <v>200</v>
      </c>
      <c r="F51" s="7">
        <f t="shared" si="0"/>
        <v>6577.7600000000084</v>
      </c>
    </row>
    <row r="52" spans="1:9" x14ac:dyDescent="0.15">
      <c r="A52" s="44" t="s">
        <v>178</v>
      </c>
      <c r="B52" s="45">
        <v>44196</v>
      </c>
      <c r="C52" s="44" t="s">
        <v>144</v>
      </c>
      <c r="D52" s="46">
        <v>31.46</v>
      </c>
      <c r="E52" s="46"/>
      <c r="F52" s="47">
        <f t="shared" si="0"/>
        <v>6546.3000000000084</v>
      </c>
      <c r="G52" s="44"/>
      <c r="H52" s="46">
        <f>SUM(D36:D52)</f>
        <v>592.43000000000006</v>
      </c>
      <c r="I52" s="46">
        <f>SUM(E36:E52)</f>
        <v>700</v>
      </c>
    </row>
  </sheetData>
  <phoneticPr fontId="7" type="noConversion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Ruler="0" zoomScale="226" zoomScaleNormal="226" workbookViewId="0">
      <selection activeCell="C51" sqref="C51"/>
    </sheetView>
  </sheetViews>
  <sheetFormatPr baseColWidth="10" defaultRowHeight="11" x14ac:dyDescent="0.15"/>
  <cols>
    <col min="1" max="1" width="16.1640625" style="2" customWidth="1"/>
    <col min="2" max="2" width="13" style="2" customWidth="1"/>
    <col min="3" max="3" width="16.83203125" style="2" customWidth="1"/>
    <col min="4" max="6" width="10.83203125" style="43"/>
    <col min="7" max="7" width="4.5" style="2" customWidth="1"/>
    <col min="8" max="16384" width="10.83203125" style="2"/>
  </cols>
  <sheetData>
    <row r="1" spans="1:9" x14ac:dyDescent="0.15">
      <c r="A1" s="18" t="s">
        <v>163</v>
      </c>
      <c r="B1" s="19" t="s">
        <v>161</v>
      </c>
      <c r="C1" s="30" t="s">
        <v>162</v>
      </c>
      <c r="D1" s="42" t="s">
        <v>158</v>
      </c>
      <c r="E1" s="42" t="s">
        <v>159</v>
      </c>
      <c r="F1" s="42" t="s">
        <v>160</v>
      </c>
      <c r="H1" s="2" t="s">
        <v>173</v>
      </c>
      <c r="I1" s="2" t="s">
        <v>174</v>
      </c>
    </row>
    <row r="2" spans="1:9" x14ac:dyDescent="0.15">
      <c r="A2" s="44"/>
      <c r="B2" s="45">
        <v>42004</v>
      </c>
      <c r="C2" s="44"/>
      <c r="D2" s="46"/>
      <c r="E2" s="46"/>
      <c r="F2" s="47">
        <v>5117.440000000006</v>
      </c>
      <c r="G2" s="44"/>
      <c r="H2" s="46"/>
      <c r="I2" s="46"/>
    </row>
    <row r="3" spans="1:9" x14ac:dyDescent="0.15">
      <c r="A3" s="2" t="s">
        <v>128</v>
      </c>
      <c r="B3" s="41">
        <v>42012</v>
      </c>
      <c r="C3" s="2" t="s">
        <v>175</v>
      </c>
      <c r="E3" s="43">
        <v>200</v>
      </c>
      <c r="F3" s="7">
        <f>F2-D3+E3</f>
        <v>5317.440000000006</v>
      </c>
    </row>
    <row r="4" spans="1:9" x14ac:dyDescent="0.15">
      <c r="A4" s="2" t="s">
        <v>103</v>
      </c>
      <c r="B4" s="41">
        <v>42025</v>
      </c>
      <c r="C4" s="2" t="s">
        <v>175</v>
      </c>
      <c r="E4" s="43">
        <v>200</v>
      </c>
      <c r="F4" s="7">
        <f>F3-D4+E4</f>
        <v>5517.440000000006</v>
      </c>
    </row>
    <row r="5" spans="1:9" x14ac:dyDescent="0.15">
      <c r="A5" s="2" t="s">
        <v>6</v>
      </c>
      <c r="B5" s="41">
        <v>42034</v>
      </c>
      <c r="C5" s="2" t="s">
        <v>46</v>
      </c>
      <c r="D5" s="43">
        <v>42.97</v>
      </c>
      <c r="F5" s="7">
        <f>F4-D5+E5</f>
        <v>5474.4700000000057</v>
      </c>
    </row>
    <row r="6" spans="1:9" x14ac:dyDescent="0.15">
      <c r="A6" s="2" t="s">
        <v>6</v>
      </c>
      <c r="B6" s="41">
        <v>42072</v>
      </c>
      <c r="C6" s="2" t="s">
        <v>46</v>
      </c>
      <c r="D6" s="43">
        <v>19.98</v>
      </c>
      <c r="F6" s="7">
        <f>F5-D6+E6</f>
        <v>5454.4900000000061</v>
      </c>
    </row>
    <row r="7" spans="1:9" x14ac:dyDescent="0.15">
      <c r="A7" s="2" t="s">
        <v>178</v>
      </c>
      <c r="B7" s="41">
        <v>42094</v>
      </c>
      <c r="C7" s="2" t="s">
        <v>144</v>
      </c>
      <c r="D7" s="43">
        <v>0.6</v>
      </c>
      <c r="F7" s="7">
        <f>F6-D7+E7</f>
        <v>5453.8900000000058</v>
      </c>
    </row>
    <row r="8" spans="1:9" x14ac:dyDescent="0.15">
      <c r="A8" s="2" t="s">
        <v>6</v>
      </c>
      <c r="B8" s="41">
        <v>42103</v>
      </c>
      <c r="C8" s="2" t="s">
        <v>115</v>
      </c>
      <c r="D8" s="43">
        <v>19.98</v>
      </c>
      <c r="F8" s="7">
        <f t="shared" ref="F8:F41" si="0">F7-D8+E8</f>
        <v>5433.9100000000062</v>
      </c>
    </row>
    <row r="9" spans="1:9" x14ac:dyDescent="0.15">
      <c r="A9" s="2" t="s">
        <v>6</v>
      </c>
      <c r="B9" s="41">
        <v>42123</v>
      </c>
      <c r="C9" s="2" t="s">
        <v>115</v>
      </c>
      <c r="D9" s="43">
        <v>119.94</v>
      </c>
      <c r="F9" s="7">
        <f t="shared" si="0"/>
        <v>5313.9700000000066</v>
      </c>
    </row>
    <row r="10" spans="1:9" x14ac:dyDescent="0.15">
      <c r="A10" s="2" t="s">
        <v>178</v>
      </c>
      <c r="B10" s="41">
        <v>42185</v>
      </c>
      <c r="C10" s="2" t="s">
        <v>144</v>
      </c>
      <c r="D10" s="43">
        <v>0.3</v>
      </c>
      <c r="F10" s="7">
        <f t="shared" si="0"/>
        <v>5313.6700000000064</v>
      </c>
    </row>
    <row r="11" spans="1:9" x14ac:dyDescent="0.15">
      <c r="A11" s="2" t="s">
        <v>6</v>
      </c>
      <c r="B11" s="41">
        <v>42305</v>
      </c>
      <c r="C11" s="2" t="s">
        <v>115</v>
      </c>
      <c r="D11" s="43">
        <v>154.93</v>
      </c>
      <c r="F11" s="7">
        <f t="shared" si="0"/>
        <v>5158.7400000000061</v>
      </c>
    </row>
    <row r="12" spans="1:9" x14ac:dyDescent="0.15">
      <c r="A12" s="2" t="s">
        <v>6</v>
      </c>
      <c r="B12" s="41">
        <v>42331</v>
      </c>
      <c r="C12" s="2" t="s">
        <v>115</v>
      </c>
      <c r="D12" s="43">
        <v>32.96</v>
      </c>
      <c r="F12" s="7">
        <f t="shared" si="0"/>
        <v>5125.7800000000061</v>
      </c>
    </row>
    <row r="13" spans="1:9" x14ac:dyDescent="0.15">
      <c r="A13" s="44" t="s">
        <v>178</v>
      </c>
      <c r="B13" s="45">
        <v>42369</v>
      </c>
      <c r="C13" s="44" t="s">
        <v>144</v>
      </c>
      <c r="D13" s="46">
        <v>0.3</v>
      </c>
      <c r="E13" s="46"/>
      <c r="F13" s="47">
        <f t="shared" si="0"/>
        <v>5125.4800000000059</v>
      </c>
      <c r="G13" s="44"/>
      <c r="H13" s="46">
        <f>SUM(D3:D13)</f>
        <v>391.96000000000004</v>
      </c>
      <c r="I13" s="46">
        <f>SUM(E3:E13)</f>
        <v>400</v>
      </c>
    </row>
    <row r="14" spans="1:9" x14ac:dyDescent="0.15">
      <c r="A14" s="2" t="s">
        <v>6</v>
      </c>
      <c r="B14" s="41">
        <v>42397</v>
      </c>
      <c r="C14" s="2" t="s">
        <v>115</v>
      </c>
      <c r="D14" s="43">
        <v>42.97</v>
      </c>
      <c r="F14" s="7">
        <f t="shared" si="0"/>
        <v>5082.5100000000057</v>
      </c>
    </row>
    <row r="15" spans="1:9" x14ac:dyDescent="0.15">
      <c r="A15" s="2" t="s">
        <v>6</v>
      </c>
      <c r="B15" s="41">
        <v>42440</v>
      </c>
      <c r="C15" s="2" t="s">
        <v>115</v>
      </c>
      <c r="D15" s="43">
        <v>19.98</v>
      </c>
      <c r="F15" s="7">
        <f t="shared" si="0"/>
        <v>5062.5300000000061</v>
      </c>
    </row>
    <row r="16" spans="1:9" x14ac:dyDescent="0.15">
      <c r="A16" s="2" t="s">
        <v>178</v>
      </c>
      <c r="B16" s="41">
        <v>42460</v>
      </c>
      <c r="C16" s="2" t="s">
        <v>144</v>
      </c>
      <c r="D16" s="43">
        <v>0.3</v>
      </c>
      <c r="F16" s="7">
        <f t="shared" si="0"/>
        <v>5062.2300000000059</v>
      </c>
    </row>
    <row r="17" spans="1:9" x14ac:dyDescent="0.15">
      <c r="A17" s="2" t="s">
        <v>6</v>
      </c>
      <c r="B17" s="41">
        <v>42471</v>
      </c>
      <c r="C17" s="2" t="s">
        <v>115</v>
      </c>
      <c r="D17" s="43">
        <v>19.98</v>
      </c>
      <c r="F17" s="7">
        <f t="shared" si="0"/>
        <v>5042.2500000000064</v>
      </c>
    </row>
    <row r="18" spans="1:9" x14ac:dyDescent="0.15">
      <c r="A18" s="2" t="s">
        <v>6</v>
      </c>
      <c r="B18" s="41">
        <v>42488</v>
      </c>
      <c r="C18" s="2" t="s">
        <v>115</v>
      </c>
      <c r="D18" s="43">
        <v>119.94</v>
      </c>
      <c r="F18" s="7">
        <f t="shared" si="0"/>
        <v>4922.3100000000068</v>
      </c>
    </row>
    <row r="19" spans="1:9" x14ac:dyDescent="0.15">
      <c r="A19" s="2" t="s">
        <v>178</v>
      </c>
      <c r="B19" s="41">
        <v>42551</v>
      </c>
      <c r="C19" s="2" t="s">
        <v>144</v>
      </c>
      <c r="D19" s="43">
        <v>18.100000000000001</v>
      </c>
      <c r="F19" s="7">
        <f t="shared" si="0"/>
        <v>4904.2100000000064</v>
      </c>
    </row>
    <row r="20" spans="1:9" x14ac:dyDescent="0.15">
      <c r="A20" s="2" t="s">
        <v>178</v>
      </c>
      <c r="B20" s="41">
        <v>42643</v>
      </c>
      <c r="C20" s="2" t="s">
        <v>144</v>
      </c>
      <c r="D20" s="43">
        <v>26.7</v>
      </c>
      <c r="F20" s="7">
        <f t="shared" si="0"/>
        <v>4877.5100000000066</v>
      </c>
    </row>
    <row r="21" spans="1:9" x14ac:dyDescent="0.15">
      <c r="A21" s="2" t="s">
        <v>185</v>
      </c>
      <c r="B21" s="41">
        <v>42671</v>
      </c>
      <c r="C21" s="2" t="s">
        <v>115</v>
      </c>
      <c r="D21" s="43">
        <v>154.93</v>
      </c>
      <c r="F21" s="7">
        <f t="shared" si="0"/>
        <v>4722.5800000000063</v>
      </c>
    </row>
    <row r="22" spans="1:9" x14ac:dyDescent="0.15">
      <c r="A22" s="2" t="s">
        <v>185</v>
      </c>
      <c r="B22" s="41">
        <v>42697</v>
      </c>
      <c r="C22" s="2" t="s">
        <v>115</v>
      </c>
      <c r="D22" s="43">
        <v>15.99</v>
      </c>
      <c r="F22" s="7">
        <f t="shared" si="0"/>
        <v>4706.5900000000065</v>
      </c>
    </row>
    <row r="23" spans="1:9" x14ac:dyDescent="0.15">
      <c r="A23" s="2" t="s">
        <v>185</v>
      </c>
      <c r="B23" s="41">
        <v>42703</v>
      </c>
      <c r="C23" s="2" t="s">
        <v>115</v>
      </c>
      <c r="D23" s="43">
        <v>19.98</v>
      </c>
      <c r="F23" s="7">
        <f t="shared" si="0"/>
        <v>4686.6100000000069</v>
      </c>
    </row>
    <row r="24" spans="1:9" x14ac:dyDescent="0.15">
      <c r="A24" s="2" t="s">
        <v>107</v>
      </c>
      <c r="B24" s="41">
        <v>42718</v>
      </c>
      <c r="C24" s="2" t="s">
        <v>186</v>
      </c>
      <c r="E24" s="43">
        <v>200</v>
      </c>
      <c r="F24" s="7">
        <f t="shared" si="0"/>
        <v>4886.6100000000069</v>
      </c>
    </row>
    <row r="25" spans="1:9" x14ac:dyDescent="0.15">
      <c r="A25" s="2" t="s">
        <v>56</v>
      </c>
      <c r="B25" s="41">
        <v>42718</v>
      </c>
      <c r="C25" s="2" t="s">
        <v>186</v>
      </c>
      <c r="E25" s="43">
        <v>200</v>
      </c>
      <c r="F25" s="7">
        <f t="shared" si="0"/>
        <v>5086.6100000000069</v>
      </c>
    </row>
    <row r="26" spans="1:9" x14ac:dyDescent="0.15">
      <c r="A26" s="2" t="s">
        <v>187</v>
      </c>
      <c r="B26" s="41">
        <v>42718</v>
      </c>
      <c r="C26" s="2" t="s">
        <v>186</v>
      </c>
      <c r="E26" s="43">
        <v>200</v>
      </c>
      <c r="F26" s="7">
        <f t="shared" si="0"/>
        <v>5286.6100000000069</v>
      </c>
    </row>
    <row r="27" spans="1:9" x14ac:dyDescent="0.15">
      <c r="A27" s="2" t="s">
        <v>188</v>
      </c>
      <c r="B27" s="41">
        <v>42720</v>
      </c>
      <c r="C27" s="2" t="s">
        <v>186</v>
      </c>
      <c r="E27" s="43">
        <v>200</v>
      </c>
      <c r="F27" s="7">
        <f t="shared" si="0"/>
        <v>5486.6100000000069</v>
      </c>
    </row>
    <row r="28" spans="1:9" x14ac:dyDescent="0.15">
      <c r="A28" s="2" t="s">
        <v>189</v>
      </c>
      <c r="B28" s="41">
        <v>42720</v>
      </c>
      <c r="C28" s="2" t="s">
        <v>186</v>
      </c>
      <c r="E28" s="43">
        <v>200</v>
      </c>
      <c r="F28" s="7">
        <f t="shared" si="0"/>
        <v>5686.6100000000069</v>
      </c>
    </row>
    <row r="29" spans="1:9" x14ac:dyDescent="0.15">
      <c r="A29" s="2" t="s">
        <v>176</v>
      </c>
      <c r="B29" s="41">
        <v>42723</v>
      </c>
      <c r="C29" s="2" t="s">
        <v>186</v>
      </c>
      <c r="E29" s="43">
        <v>200</v>
      </c>
      <c r="F29" s="7">
        <f t="shared" si="0"/>
        <v>5886.6100000000069</v>
      </c>
    </row>
    <row r="30" spans="1:9" x14ac:dyDescent="0.15">
      <c r="A30" s="2" t="s">
        <v>190</v>
      </c>
      <c r="B30" s="41">
        <v>42725</v>
      </c>
      <c r="C30" s="2" t="s">
        <v>186</v>
      </c>
      <c r="E30" s="43">
        <v>200</v>
      </c>
      <c r="F30" s="7">
        <f t="shared" si="0"/>
        <v>6086.6100000000069</v>
      </c>
    </row>
    <row r="31" spans="1:9" x14ac:dyDescent="0.15">
      <c r="A31" s="44" t="s">
        <v>178</v>
      </c>
      <c r="B31" s="45">
        <v>42734</v>
      </c>
      <c r="C31" s="44" t="s">
        <v>144</v>
      </c>
      <c r="D31" s="46">
        <v>19.3</v>
      </c>
      <c r="E31" s="46"/>
      <c r="F31" s="47">
        <f t="shared" si="0"/>
        <v>6067.3100000000068</v>
      </c>
      <c r="G31" s="44"/>
      <c r="H31" s="46">
        <f>SUM(D14:D31)</f>
        <v>458.17</v>
      </c>
      <c r="I31" s="46">
        <f>SUM(E14:E31)</f>
        <v>1400</v>
      </c>
    </row>
    <row r="32" spans="1:9" x14ac:dyDescent="0.15">
      <c r="A32" s="2" t="s">
        <v>128</v>
      </c>
      <c r="B32" s="41">
        <v>42744</v>
      </c>
      <c r="C32" s="2" t="s">
        <v>186</v>
      </c>
      <c r="E32" s="43">
        <v>200</v>
      </c>
      <c r="F32" s="7">
        <f t="shared" si="0"/>
        <v>6267.3100000000068</v>
      </c>
    </row>
    <row r="33" spans="1:9" x14ac:dyDescent="0.15">
      <c r="A33" s="2" t="s">
        <v>185</v>
      </c>
      <c r="B33" s="41">
        <v>42765</v>
      </c>
      <c r="C33" s="2" t="s">
        <v>115</v>
      </c>
      <c r="D33" s="43">
        <v>42.97</v>
      </c>
      <c r="F33" s="7">
        <f t="shared" si="0"/>
        <v>6224.3400000000065</v>
      </c>
    </row>
    <row r="34" spans="1:9" x14ac:dyDescent="0.15">
      <c r="A34" s="2" t="s">
        <v>185</v>
      </c>
      <c r="B34" s="41">
        <v>42802</v>
      </c>
      <c r="C34" s="2" t="s">
        <v>115</v>
      </c>
      <c r="D34" s="43">
        <v>19.98</v>
      </c>
      <c r="F34" s="7">
        <f t="shared" si="0"/>
        <v>6204.3600000000069</v>
      </c>
    </row>
    <row r="35" spans="1:9" x14ac:dyDescent="0.15">
      <c r="A35" s="2" t="s">
        <v>178</v>
      </c>
      <c r="B35" s="41">
        <v>42825</v>
      </c>
      <c r="C35" s="2" t="s">
        <v>144</v>
      </c>
      <c r="D35" s="43">
        <v>0.45</v>
      </c>
      <c r="F35" s="7">
        <f t="shared" si="0"/>
        <v>6203.9100000000071</v>
      </c>
    </row>
    <row r="36" spans="1:9" x14ac:dyDescent="0.15">
      <c r="A36" s="2" t="s">
        <v>185</v>
      </c>
      <c r="B36" s="41">
        <v>42836</v>
      </c>
      <c r="C36" s="2" t="s">
        <v>115</v>
      </c>
      <c r="D36" s="43">
        <v>19.98</v>
      </c>
      <c r="F36" s="7">
        <f t="shared" si="0"/>
        <v>6183.9300000000076</v>
      </c>
    </row>
    <row r="37" spans="1:9" x14ac:dyDescent="0.15">
      <c r="A37" s="2" t="s">
        <v>185</v>
      </c>
      <c r="B37" s="41">
        <v>42851</v>
      </c>
      <c r="C37" s="2" t="s">
        <v>115</v>
      </c>
      <c r="D37" s="43">
        <v>119.94</v>
      </c>
      <c r="F37" s="7">
        <f t="shared" si="0"/>
        <v>6063.990000000008</v>
      </c>
    </row>
    <row r="38" spans="1:9" x14ac:dyDescent="0.15">
      <c r="A38" s="2" t="s">
        <v>178</v>
      </c>
      <c r="B38" s="41">
        <v>42916</v>
      </c>
      <c r="C38" s="2" t="s">
        <v>144</v>
      </c>
      <c r="D38" s="43">
        <v>0.3</v>
      </c>
      <c r="F38" s="7">
        <f t="shared" si="0"/>
        <v>6063.6900000000078</v>
      </c>
    </row>
    <row r="39" spans="1:9" x14ac:dyDescent="0.15">
      <c r="A39" s="2" t="s">
        <v>185</v>
      </c>
      <c r="B39" s="41">
        <v>43041</v>
      </c>
      <c r="C39" s="2" t="s">
        <v>115</v>
      </c>
      <c r="D39" s="43">
        <v>154.93</v>
      </c>
      <c r="F39" s="7">
        <f t="shared" si="0"/>
        <v>5908.7600000000075</v>
      </c>
    </row>
    <row r="40" spans="1:9" x14ac:dyDescent="0.15">
      <c r="A40" s="2" t="s">
        <v>185</v>
      </c>
      <c r="B40" s="41">
        <v>43056</v>
      </c>
      <c r="C40" s="2" t="s">
        <v>115</v>
      </c>
      <c r="D40" s="43">
        <v>35.97</v>
      </c>
      <c r="F40" s="7">
        <f t="shared" si="0"/>
        <v>5872.7900000000072</v>
      </c>
    </row>
    <row r="41" spans="1:9" x14ac:dyDescent="0.15">
      <c r="A41" s="44" t="s">
        <v>178</v>
      </c>
      <c r="B41" s="45">
        <v>43098</v>
      </c>
      <c r="C41" s="44" t="s">
        <v>144</v>
      </c>
      <c r="D41" s="46">
        <v>27</v>
      </c>
      <c r="E41" s="46"/>
      <c r="F41" s="47">
        <f t="shared" si="0"/>
        <v>5845.7900000000072</v>
      </c>
      <c r="G41" s="44"/>
      <c r="H41" s="46">
        <f>SUM(D32:D41)</f>
        <v>421.52</v>
      </c>
      <c r="I41" s="46">
        <f>SUM(E32:E41)</f>
        <v>200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showRuler="0" zoomScale="150" zoomScaleNormal="150" workbookViewId="0">
      <pane ySplit="2780" topLeftCell="A30" activePane="bottomLeft"/>
      <selection activeCell="H23" sqref="H23"/>
      <selection pane="bottomLeft" activeCell="E58" sqref="E58"/>
    </sheetView>
  </sheetViews>
  <sheetFormatPr baseColWidth="10" defaultRowHeight="11" x14ac:dyDescent="0.15"/>
  <cols>
    <col min="1" max="1" width="16.1640625" style="2" customWidth="1"/>
    <col min="2" max="2" width="13" style="2" customWidth="1"/>
    <col min="3" max="3" width="16.83203125" style="2" customWidth="1"/>
    <col min="4" max="6" width="10.83203125" style="43"/>
    <col min="7" max="16384" width="10.83203125" style="2"/>
  </cols>
  <sheetData>
    <row r="1" spans="1:9" x14ac:dyDescent="0.15">
      <c r="A1" s="18" t="s">
        <v>163</v>
      </c>
      <c r="B1" s="19" t="s">
        <v>161</v>
      </c>
      <c r="C1" s="30" t="s">
        <v>162</v>
      </c>
      <c r="D1" s="42" t="s">
        <v>158</v>
      </c>
      <c r="E1" s="42" t="s">
        <v>159</v>
      </c>
      <c r="F1" s="42" t="s">
        <v>160</v>
      </c>
      <c r="H1" s="2" t="s">
        <v>173</v>
      </c>
      <c r="I1" s="2" t="s">
        <v>174</v>
      </c>
    </row>
    <row r="2" spans="1:9" x14ac:dyDescent="0.15">
      <c r="B2" s="41"/>
      <c r="F2" s="43">
        <f>'2004-2011'!F6</f>
        <v>2881.350000000004</v>
      </c>
    </row>
    <row r="3" spans="1:9" x14ac:dyDescent="0.15">
      <c r="A3" s="2" t="s">
        <v>164</v>
      </c>
      <c r="B3" s="41">
        <v>40940</v>
      </c>
      <c r="C3" s="2" t="s">
        <v>46</v>
      </c>
      <c r="D3" s="43">
        <v>29</v>
      </c>
      <c r="F3" s="7">
        <f>F2-D3+E3</f>
        <v>2852.350000000004</v>
      </c>
    </row>
    <row r="4" spans="1:9" x14ac:dyDescent="0.15">
      <c r="A4" s="2" t="s">
        <v>164</v>
      </c>
      <c r="B4" s="41">
        <v>40945</v>
      </c>
      <c r="C4" s="2" t="s">
        <v>46</v>
      </c>
      <c r="D4" s="43">
        <v>39</v>
      </c>
      <c r="F4" s="7">
        <f>F3-D4+E4</f>
        <v>2813.350000000004</v>
      </c>
    </row>
    <row r="5" spans="1:9" x14ac:dyDescent="0.15">
      <c r="A5" s="2" t="s">
        <v>164</v>
      </c>
      <c r="B5" s="41">
        <v>40984</v>
      </c>
      <c r="C5" s="2" t="s">
        <v>46</v>
      </c>
      <c r="D5" s="43">
        <v>29</v>
      </c>
      <c r="F5" s="7">
        <f>F4-D5+E5</f>
        <v>2784.350000000004</v>
      </c>
    </row>
    <row r="6" spans="1:9" x14ac:dyDescent="0.15">
      <c r="A6" s="2" t="s">
        <v>165</v>
      </c>
      <c r="B6" s="41">
        <v>40998</v>
      </c>
      <c r="C6" s="2" t="s">
        <v>30</v>
      </c>
      <c r="D6" s="43">
        <v>21.15</v>
      </c>
      <c r="F6" s="7">
        <f t="shared" ref="F6:F69" si="0">F5-D6+E6</f>
        <v>2763.2000000000039</v>
      </c>
    </row>
    <row r="7" spans="1:9" x14ac:dyDescent="0.15">
      <c r="A7" s="2" t="s">
        <v>6</v>
      </c>
      <c r="B7" s="41">
        <v>41010</v>
      </c>
      <c r="C7" s="2" t="s">
        <v>46</v>
      </c>
      <c r="D7" s="43">
        <v>29</v>
      </c>
      <c r="F7" s="7">
        <f t="shared" si="0"/>
        <v>2734.2000000000039</v>
      </c>
    </row>
    <row r="8" spans="1:9" x14ac:dyDescent="0.15">
      <c r="A8" s="2" t="s">
        <v>6</v>
      </c>
      <c r="B8" s="41">
        <v>41031</v>
      </c>
      <c r="C8" s="2" t="s">
        <v>46</v>
      </c>
      <c r="D8" s="43">
        <v>119.95</v>
      </c>
      <c r="F8" s="7">
        <f t="shared" si="0"/>
        <v>2614.2500000000041</v>
      </c>
    </row>
    <row r="9" spans="1:9" x14ac:dyDescent="0.15">
      <c r="A9" s="2" t="s">
        <v>6</v>
      </c>
      <c r="B9" s="41">
        <v>41067</v>
      </c>
      <c r="C9" s="2" t="s">
        <v>46</v>
      </c>
      <c r="D9" s="43">
        <v>21.42</v>
      </c>
      <c r="F9" s="7">
        <f t="shared" si="0"/>
        <v>2592.830000000004</v>
      </c>
    </row>
    <row r="10" spans="1:9" x14ac:dyDescent="0.15">
      <c r="A10" s="2" t="s">
        <v>6</v>
      </c>
      <c r="B10" s="41">
        <v>41089</v>
      </c>
      <c r="C10" s="2" t="s">
        <v>46</v>
      </c>
      <c r="D10" s="43">
        <v>21.15</v>
      </c>
      <c r="F10" s="7">
        <f t="shared" si="0"/>
        <v>2571.6800000000039</v>
      </c>
    </row>
    <row r="11" spans="1:9" x14ac:dyDescent="0.15">
      <c r="A11" s="2" t="s">
        <v>165</v>
      </c>
      <c r="B11" s="41">
        <v>41180</v>
      </c>
      <c r="C11" s="2" t="s">
        <v>30</v>
      </c>
      <c r="D11" s="43">
        <v>20.7</v>
      </c>
      <c r="F11" s="7">
        <f t="shared" si="0"/>
        <v>2550.9800000000041</v>
      </c>
    </row>
    <row r="12" spans="1:9" x14ac:dyDescent="0.15">
      <c r="A12" s="2" t="s">
        <v>6</v>
      </c>
      <c r="B12" s="41">
        <v>41214</v>
      </c>
      <c r="C12" s="2" t="s">
        <v>46</v>
      </c>
      <c r="D12" s="43">
        <v>202.98</v>
      </c>
      <c r="F12" s="7">
        <f t="shared" si="0"/>
        <v>2348.0000000000041</v>
      </c>
    </row>
    <row r="13" spans="1:9" x14ac:dyDescent="0.15">
      <c r="A13" s="2" t="s">
        <v>6</v>
      </c>
      <c r="B13" s="41">
        <v>41233</v>
      </c>
      <c r="C13" s="2" t="s">
        <v>46</v>
      </c>
      <c r="D13" s="43">
        <v>19.98</v>
      </c>
      <c r="F13" s="7">
        <f t="shared" si="0"/>
        <v>2328.0200000000041</v>
      </c>
    </row>
    <row r="14" spans="1:9" x14ac:dyDescent="0.15">
      <c r="A14" s="2" t="s">
        <v>6</v>
      </c>
      <c r="B14" s="41">
        <v>41234</v>
      </c>
      <c r="C14" s="2" t="s">
        <v>46</v>
      </c>
      <c r="D14" s="43">
        <v>19.98</v>
      </c>
      <c r="F14" s="7">
        <f t="shared" si="0"/>
        <v>2308.0400000000041</v>
      </c>
    </row>
    <row r="15" spans="1:9" x14ac:dyDescent="0.15">
      <c r="A15" s="2" t="s">
        <v>6</v>
      </c>
      <c r="B15" s="41">
        <v>41239</v>
      </c>
      <c r="C15" s="2" t="s">
        <v>46</v>
      </c>
      <c r="D15" s="43">
        <v>19.98</v>
      </c>
      <c r="F15" s="7">
        <f t="shared" si="0"/>
        <v>2288.060000000004</v>
      </c>
    </row>
    <row r="16" spans="1:9" x14ac:dyDescent="0.15">
      <c r="A16" s="2" t="s">
        <v>6</v>
      </c>
      <c r="B16" s="41">
        <v>41242</v>
      </c>
      <c r="C16" s="2" t="s">
        <v>46</v>
      </c>
      <c r="D16" s="43">
        <v>29</v>
      </c>
      <c r="F16" s="7">
        <f t="shared" si="0"/>
        <v>2259.060000000004</v>
      </c>
    </row>
    <row r="17" spans="1:9" x14ac:dyDescent="0.15">
      <c r="A17" s="2" t="s">
        <v>6</v>
      </c>
      <c r="B17" s="41">
        <v>41249</v>
      </c>
      <c r="C17" s="2" t="s">
        <v>46</v>
      </c>
      <c r="D17" s="43">
        <v>21.42</v>
      </c>
      <c r="F17" s="7">
        <f t="shared" si="0"/>
        <v>2237.640000000004</v>
      </c>
    </row>
    <row r="18" spans="1:9" x14ac:dyDescent="0.15">
      <c r="A18" s="2" t="s">
        <v>171</v>
      </c>
      <c r="B18" s="41">
        <v>41260</v>
      </c>
      <c r="C18" s="2" t="s">
        <v>167</v>
      </c>
      <c r="E18" s="43">
        <v>200</v>
      </c>
      <c r="F18" s="7">
        <f t="shared" si="0"/>
        <v>2437.640000000004</v>
      </c>
    </row>
    <row r="19" spans="1:9" x14ac:dyDescent="0.15">
      <c r="A19" s="2" t="s">
        <v>133</v>
      </c>
      <c r="B19" s="41">
        <v>41262</v>
      </c>
      <c r="C19" s="2" t="s">
        <v>167</v>
      </c>
      <c r="E19" s="43">
        <v>200</v>
      </c>
      <c r="F19" s="7">
        <f t="shared" si="0"/>
        <v>2637.640000000004</v>
      </c>
    </row>
    <row r="20" spans="1:9" x14ac:dyDescent="0.15">
      <c r="A20" s="2" t="s">
        <v>107</v>
      </c>
      <c r="B20" s="41">
        <v>41263</v>
      </c>
      <c r="C20" s="2" t="s">
        <v>167</v>
      </c>
      <c r="E20" s="43">
        <v>200</v>
      </c>
      <c r="F20" s="7">
        <f t="shared" si="0"/>
        <v>2837.640000000004</v>
      </c>
    </row>
    <row r="21" spans="1:9" x14ac:dyDescent="0.15">
      <c r="A21" s="2" t="s">
        <v>166</v>
      </c>
      <c r="B21" s="41">
        <v>41270</v>
      </c>
      <c r="C21" s="2" t="s">
        <v>167</v>
      </c>
      <c r="E21" s="43">
        <v>200</v>
      </c>
      <c r="F21" s="7">
        <f t="shared" si="0"/>
        <v>3037.640000000004</v>
      </c>
    </row>
    <row r="22" spans="1:9" x14ac:dyDescent="0.15">
      <c r="A22" s="2" t="s">
        <v>170</v>
      </c>
      <c r="B22" s="41">
        <v>41271</v>
      </c>
      <c r="C22" s="2" t="s">
        <v>167</v>
      </c>
      <c r="E22" s="43">
        <v>200</v>
      </c>
      <c r="F22" s="7">
        <f t="shared" si="0"/>
        <v>3237.640000000004</v>
      </c>
    </row>
    <row r="23" spans="1:9" x14ac:dyDescent="0.15">
      <c r="A23" s="44" t="s">
        <v>165</v>
      </c>
      <c r="B23" s="45">
        <v>41274</v>
      </c>
      <c r="C23" s="44" t="s">
        <v>30</v>
      </c>
      <c r="D23" s="46">
        <v>22.35</v>
      </c>
      <c r="E23" s="46"/>
      <c r="F23" s="47">
        <f t="shared" si="0"/>
        <v>3215.2900000000041</v>
      </c>
      <c r="G23" s="44"/>
      <c r="H23" s="46">
        <f>SUM(D3:D23)</f>
        <v>666.06000000000006</v>
      </c>
      <c r="I23" s="46">
        <f>SUM(E3:E23)</f>
        <v>1000</v>
      </c>
    </row>
    <row r="24" spans="1:9" x14ac:dyDescent="0.15">
      <c r="A24" s="2" t="s">
        <v>103</v>
      </c>
      <c r="B24" s="41">
        <v>41282</v>
      </c>
      <c r="C24" s="2" t="s">
        <v>167</v>
      </c>
      <c r="E24" s="43">
        <v>200</v>
      </c>
      <c r="F24" s="7">
        <f t="shared" si="0"/>
        <v>3415.2900000000041</v>
      </c>
    </row>
    <row r="25" spans="1:9" x14ac:dyDescent="0.15">
      <c r="A25" s="2" t="s">
        <v>128</v>
      </c>
      <c r="B25" s="41">
        <v>41284</v>
      </c>
      <c r="C25" s="2" t="s">
        <v>169</v>
      </c>
      <c r="E25" s="43">
        <v>300</v>
      </c>
      <c r="F25" s="7">
        <f t="shared" si="0"/>
        <v>3715.2900000000041</v>
      </c>
    </row>
    <row r="26" spans="1:9" x14ac:dyDescent="0.15">
      <c r="A26" s="2" t="s">
        <v>168</v>
      </c>
      <c r="B26" s="41">
        <v>41289</v>
      </c>
      <c r="C26" s="2" t="s">
        <v>167</v>
      </c>
      <c r="E26" s="43">
        <v>200</v>
      </c>
      <c r="F26" s="7">
        <f t="shared" si="0"/>
        <v>3915.2900000000041</v>
      </c>
    </row>
    <row r="27" spans="1:9" x14ac:dyDescent="0.15">
      <c r="A27" s="2" t="s">
        <v>56</v>
      </c>
      <c r="B27" s="41">
        <v>41290</v>
      </c>
      <c r="C27" s="2" t="s">
        <v>167</v>
      </c>
      <c r="E27" s="43">
        <v>200</v>
      </c>
      <c r="F27" s="7">
        <f t="shared" si="0"/>
        <v>4115.2900000000045</v>
      </c>
    </row>
    <row r="28" spans="1:9" x14ac:dyDescent="0.15">
      <c r="A28" s="2" t="s">
        <v>6</v>
      </c>
      <c r="B28" s="41">
        <v>41303</v>
      </c>
      <c r="C28" s="2" t="s">
        <v>167</v>
      </c>
      <c r="D28" s="43">
        <v>29</v>
      </c>
      <c r="F28" s="7">
        <f t="shared" si="0"/>
        <v>4086.2900000000045</v>
      </c>
    </row>
    <row r="29" spans="1:9" x14ac:dyDescent="0.15">
      <c r="A29" s="2" t="s">
        <v>6</v>
      </c>
      <c r="B29" s="41">
        <v>41310</v>
      </c>
      <c r="C29" s="2" t="s">
        <v>46</v>
      </c>
      <c r="D29" s="43">
        <v>39</v>
      </c>
      <c r="F29" s="7">
        <f t="shared" si="0"/>
        <v>4047.2900000000045</v>
      </c>
    </row>
    <row r="30" spans="1:9" x14ac:dyDescent="0.15">
      <c r="A30" s="2" t="s">
        <v>172</v>
      </c>
      <c r="B30" s="41">
        <v>41344</v>
      </c>
      <c r="C30" s="2" t="s">
        <v>167</v>
      </c>
      <c r="E30" s="43">
        <v>200</v>
      </c>
      <c r="F30" s="7">
        <f t="shared" si="0"/>
        <v>4247.2900000000045</v>
      </c>
    </row>
    <row r="31" spans="1:9" x14ac:dyDescent="0.15">
      <c r="A31" s="2" t="s">
        <v>6</v>
      </c>
      <c r="B31" s="41">
        <v>41347</v>
      </c>
      <c r="C31" s="2" t="s">
        <v>46</v>
      </c>
      <c r="D31" s="43">
        <v>29</v>
      </c>
      <c r="F31" s="7">
        <f t="shared" si="0"/>
        <v>4218.2900000000045</v>
      </c>
    </row>
    <row r="32" spans="1:9" x14ac:dyDescent="0.15">
      <c r="A32" s="2" t="s">
        <v>165</v>
      </c>
      <c r="B32" s="41">
        <v>41361</v>
      </c>
      <c r="C32" s="2" t="s">
        <v>30</v>
      </c>
      <c r="D32" s="43">
        <v>21.9</v>
      </c>
      <c r="F32" s="7">
        <f t="shared" si="0"/>
        <v>4196.3900000000049</v>
      </c>
    </row>
    <row r="33" spans="1:9" x14ac:dyDescent="0.15">
      <c r="A33" s="2" t="s">
        <v>6</v>
      </c>
      <c r="B33" s="41">
        <v>41373</v>
      </c>
      <c r="C33" s="2" t="s">
        <v>46</v>
      </c>
      <c r="D33" s="43">
        <v>29</v>
      </c>
      <c r="F33" s="7">
        <f t="shared" si="0"/>
        <v>4167.3900000000049</v>
      </c>
    </row>
    <row r="34" spans="1:9" x14ac:dyDescent="0.15">
      <c r="A34" s="2" t="s">
        <v>6</v>
      </c>
      <c r="B34" s="41">
        <v>41396</v>
      </c>
      <c r="C34" s="2" t="s">
        <v>46</v>
      </c>
      <c r="D34" s="43">
        <v>119.95</v>
      </c>
      <c r="F34" s="7">
        <f t="shared" si="0"/>
        <v>4047.4400000000051</v>
      </c>
    </row>
    <row r="35" spans="1:9" x14ac:dyDescent="0.15">
      <c r="A35" s="2" t="s">
        <v>6</v>
      </c>
      <c r="B35" s="41">
        <v>41432</v>
      </c>
      <c r="C35" s="2" t="s">
        <v>46</v>
      </c>
      <c r="D35" s="43">
        <v>21.42</v>
      </c>
      <c r="F35" s="7">
        <f t="shared" si="0"/>
        <v>4026.020000000005</v>
      </c>
    </row>
    <row r="36" spans="1:9" x14ac:dyDescent="0.15">
      <c r="A36" s="2" t="s">
        <v>165</v>
      </c>
      <c r="B36" s="41">
        <v>41453</v>
      </c>
      <c r="C36" s="2" t="s">
        <v>30</v>
      </c>
      <c r="D36" s="43">
        <v>21.15</v>
      </c>
      <c r="F36" s="7">
        <f t="shared" si="0"/>
        <v>4004.8700000000049</v>
      </c>
    </row>
    <row r="37" spans="1:9" x14ac:dyDescent="0.15">
      <c r="A37" s="2" t="s">
        <v>6</v>
      </c>
      <c r="B37" s="41">
        <v>41457</v>
      </c>
      <c r="C37" s="2" t="s">
        <v>46</v>
      </c>
      <c r="D37" s="43">
        <v>19.98</v>
      </c>
      <c r="F37" s="7">
        <f t="shared" si="0"/>
        <v>3984.8900000000049</v>
      </c>
    </row>
    <row r="38" spans="1:9" x14ac:dyDescent="0.15">
      <c r="A38" s="2" t="s">
        <v>165</v>
      </c>
      <c r="B38" s="41">
        <v>41547</v>
      </c>
      <c r="C38" s="2" t="s">
        <v>30</v>
      </c>
      <c r="D38" s="43">
        <v>20.85</v>
      </c>
      <c r="F38" s="7">
        <f t="shared" si="0"/>
        <v>3964.040000000005</v>
      </c>
    </row>
    <row r="39" spans="1:9" x14ac:dyDescent="0.15">
      <c r="A39" s="2" t="s">
        <v>6</v>
      </c>
      <c r="B39" s="41">
        <v>41555</v>
      </c>
      <c r="C39" s="2" t="s">
        <v>46</v>
      </c>
      <c r="D39" s="43">
        <v>63.05</v>
      </c>
      <c r="F39" s="7">
        <f t="shared" si="0"/>
        <v>3900.9900000000048</v>
      </c>
    </row>
    <row r="40" spans="1:9" x14ac:dyDescent="0.15">
      <c r="A40" s="2" t="s">
        <v>6</v>
      </c>
      <c r="B40" s="41">
        <v>41576</v>
      </c>
      <c r="C40" s="2" t="s">
        <v>46</v>
      </c>
      <c r="D40" s="43">
        <v>119.95</v>
      </c>
      <c r="F40" s="7">
        <f t="shared" si="0"/>
        <v>3781.040000000005</v>
      </c>
    </row>
    <row r="41" spans="1:9" x14ac:dyDescent="0.15">
      <c r="A41" s="2" t="s">
        <v>6</v>
      </c>
      <c r="B41" s="41">
        <v>41597</v>
      </c>
      <c r="C41" s="2" t="s">
        <v>46</v>
      </c>
      <c r="D41" s="43">
        <v>19.98</v>
      </c>
      <c r="F41" s="7">
        <f t="shared" si="0"/>
        <v>3761.0600000000049</v>
      </c>
    </row>
    <row r="42" spans="1:9" x14ac:dyDescent="0.15">
      <c r="A42" s="2" t="s">
        <v>6</v>
      </c>
      <c r="B42" s="41">
        <v>41603</v>
      </c>
      <c r="C42" s="2" t="s">
        <v>46</v>
      </c>
      <c r="D42" s="43">
        <v>39.96</v>
      </c>
      <c r="F42" s="7">
        <f t="shared" si="0"/>
        <v>3721.1000000000049</v>
      </c>
    </row>
    <row r="43" spans="1:9" x14ac:dyDescent="0.15">
      <c r="A43" s="2" t="s">
        <v>6</v>
      </c>
      <c r="B43" s="41">
        <v>41607</v>
      </c>
      <c r="C43" s="2" t="s">
        <v>46</v>
      </c>
      <c r="D43" s="43">
        <v>29</v>
      </c>
      <c r="F43" s="7">
        <f t="shared" si="0"/>
        <v>3692.1000000000049</v>
      </c>
    </row>
    <row r="44" spans="1:9" x14ac:dyDescent="0.15">
      <c r="A44" s="44" t="s">
        <v>165</v>
      </c>
      <c r="B44" s="45">
        <v>41639</v>
      </c>
      <c r="C44" s="44" t="s">
        <v>30</v>
      </c>
      <c r="D44" s="46">
        <v>21.45</v>
      </c>
      <c r="E44" s="46"/>
      <c r="F44" s="47">
        <f t="shared" si="0"/>
        <v>3670.6500000000051</v>
      </c>
      <c r="G44" s="44"/>
      <c r="H44" s="46">
        <f>SUM(D24:D44)</f>
        <v>644.64000000000021</v>
      </c>
      <c r="I44" s="46">
        <f>SUM(E24:E44)</f>
        <v>1100</v>
      </c>
    </row>
    <row r="45" spans="1:9" x14ac:dyDescent="0.15">
      <c r="A45" s="2" t="s">
        <v>6</v>
      </c>
      <c r="B45" s="41">
        <v>41669</v>
      </c>
      <c r="C45" s="2" t="s">
        <v>46</v>
      </c>
      <c r="E45" s="43">
        <v>102.78</v>
      </c>
      <c r="F45" s="7">
        <f t="shared" si="0"/>
        <v>3773.4300000000053</v>
      </c>
    </row>
    <row r="46" spans="1:9" x14ac:dyDescent="0.15">
      <c r="A46" s="2" t="s">
        <v>6</v>
      </c>
      <c r="B46" s="41">
        <v>41676</v>
      </c>
      <c r="C46" s="2" t="s">
        <v>46</v>
      </c>
      <c r="D46" s="43">
        <v>22.99</v>
      </c>
      <c r="F46" s="7">
        <f t="shared" si="0"/>
        <v>3750.4400000000055</v>
      </c>
    </row>
    <row r="47" spans="1:9" x14ac:dyDescent="0.15">
      <c r="A47" s="2" t="s">
        <v>6</v>
      </c>
      <c r="B47" s="41">
        <v>41717</v>
      </c>
      <c r="C47" s="2" t="s">
        <v>46</v>
      </c>
      <c r="D47" s="43">
        <v>19.98</v>
      </c>
      <c r="F47" s="7">
        <f t="shared" si="0"/>
        <v>3730.4600000000055</v>
      </c>
    </row>
    <row r="48" spans="1:9" x14ac:dyDescent="0.15">
      <c r="A48" s="2" t="s">
        <v>165</v>
      </c>
      <c r="B48" s="41">
        <v>41729</v>
      </c>
      <c r="C48" s="2" t="s">
        <v>30</v>
      </c>
      <c r="D48" s="43">
        <v>21.15</v>
      </c>
      <c r="F48" s="7">
        <f t="shared" si="0"/>
        <v>3709.3100000000054</v>
      </c>
    </row>
    <row r="49" spans="1:9" x14ac:dyDescent="0.15">
      <c r="A49" s="2" t="s">
        <v>6</v>
      </c>
      <c r="B49" s="41">
        <v>41738</v>
      </c>
      <c r="C49" s="2" t="s">
        <v>46</v>
      </c>
      <c r="D49" s="43">
        <v>19.98</v>
      </c>
      <c r="F49" s="7">
        <f t="shared" si="0"/>
        <v>3689.3300000000054</v>
      </c>
    </row>
    <row r="50" spans="1:9" x14ac:dyDescent="0.15">
      <c r="A50" s="2" t="s">
        <v>6</v>
      </c>
      <c r="B50" s="41">
        <v>41759</v>
      </c>
      <c r="C50" s="2" t="s">
        <v>46</v>
      </c>
      <c r="D50" s="43">
        <v>119.95</v>
      </c>
      <c r="F50" s="7">
        <f t="shared" si="0"/>
        <v>3569.3800000000056</v>
      </c>
    </row>
    <row r="51" spans="1:9" x14ac:dyDescent="0.15">
      <c r="A51" s="2" t="s">
        <v>165</v>
      </c>
      <c r="B51" s="41">
        <v>41820</v>
      </c>
      <c r="C51" s="2" t="s">
        <v>30</v>
      </c>
      <c r="D51" s="43">
        <v>21</v>
      </c>
      <c r="F51" s="7">
        <f t="shared" si="0"/>
        <v>3548.3800000000056</v>
      </c>
    </row>
    <row r="52" spans="1:9" x14ac:dyDescent="0.15">
      <c r="A52" s="2" t="s">
        <v>165</v>
      </c>
      <c r="B52" s="41">
        <v>41912</v>
      </c>
      <c r="C52" s="2" t="s">
        <v>30</v>
      </c>
      <c r="D52" s="43">
        <v>20.7</v>
      </c>
      <c r="F52" s="7">
        <f t="shared" si="0"/>
        <v>3527.6800000000057</v>
      </c>
    </row>
    <row r="53" spans="1:9" x14ac:dyDescent="0.15">
      <c r="A53" s="2" t="s">
        <v>6</v>
      </c>
      <c r="B53" s="41">
        <v>41925</v>
      </c>
      <c r="C53" s="2" t="s">
        <v>46</v>
      </c>
      <c r="D53" s="43">
        <v>34.99</v>
      </c>
      <c r="F53" s="7">
        <f t="shared" si="0"/>
        <v>3492.690000000006</v>
      </c>
    </row>
    <row r="54" spans="1:9" x14ac:dyDescent="0.15">
      <c r="A54" s="2" t="s">
        <v>6</v>
      </c>
      <c r="B54" s="41">
        <v>41941</v>
      </c>
      <c r="C54" s="2" t="s">
        <v>46</v>
      </c>
      <c r="D54" s="43">
        <v>119.94</v>
      </c>
      <c r="F54" s="7">
        <f t="shared" si="0"/>
        <v>3372.7500000000059</v>
      </c>
    </row>
    <row r="55" spans="1:9" x14ac:dyDescent="0.15">
      <c r="A55" s="2" t="s">
        <v>6</v>
      </c>
      <c r="B55" s="41">
        <v>41962</v>
      </c>
      <c r="C55" s="2" t="s">
        <v>46</v>
      </c>
      <c r="D55" s="43">
        <v>32.96</v>
      </c>
      <c r="F55" s="7">
        <f t="shared" si="0"/>
        <v>3339.7900000000059</v>
      </c>
    </row>
    <row r="56" spans="1:9" x14ac:dyDescent="0.15">
      <c r="A56" s="2" t="s">
        <v>133</v>
      </c>
      <c r="B56" s="41">
        <v>41978</v>
      </c>
      <c r="C56" s="2" t="s">
        <v>175</v>
      </c>
      <c r="E56" s="43">
        <v>200</v>
      </c>
      <c r="F56" s="7">
        <f t="shared" si="0"/>
        <v>3539.7900000000059</v>
      </c>
    </row>
    <row r="57" spans="1:9" x14ac:dyDescent="0.15">
      <c r="A57" s="2" t="s">
        <v>107</v>
      </c>
      <c r="B57" s="41">
        <v>41984</v>
      </c>
      <c r="C57" s="2" t="s">
        <v>175</v>
      </c>
      <c r="E57" s="43">
        <v>200</v>
      </c>
      <c r="F57" s="7">
        <f t="shared" si="0"/>
        <v>3739.7900000000059</v>
      </c>
    </row>
    <row r="58" spans="1:9" x14ac:dyDescent="0.15">
      <c r="A58" s="2" t="s">
        <v>170</v>
      </c>
      <c r="B58" s="41">
        <v>41985</v>
      </c>
      <c r="C58" s="2" t="s">
        <v>175</v>
      </c>
      <c r="E58" s="43">
        <v>200</v>
      </c>
      <c r="F58" s="7">
        <f t="shared" si="0"/>
        <v>3939.7900000000059</v>
      </c>
    </row>
    <row r="59" spans="1:9" x14ac:dyDescent="0.15">
      <c r="A59" s="2" t="s">
        <v>56</v>
      </c>
      <c r="B59" s="41">
        <v>41985</v>
      </c>
      <c r="C59" s="2" t="s">
        <v>175</v>
      </c>
      <c r="E59" s="43">
        <v>200</v>
      </c>
      <c r="F59" s="7">
        <f t="shared" si="0"/>
        <v>4139.7900000000063</v>
      </c>
    </row>
    <row r="60" spans="1:9" x14ac:dyDescent="0.15">
      <c r="A60" s="2" t="s">
        <v>176</v>
      </c>
      <c r="B60" s="41">
        <v>41989</v>
      </c>
      <c r="C60" s="2" t="s">
        <v>177</v>
      </c>
      <c r="E60" s="43">
        <v>400</v>
      </c>
      <c r="F60" s="7">
        <f t="shared" si="0"/>
        <v>4539.7900000000063</v>
      </c>
    </row>
    <row r="61" spans="1:9" x14ac:dyDescent="0.15">
      <c r="A61" s="2" t="s">
        <v>166</v>
      </c>
      <c r="B61" s="41">
        <v>41990</v>
      </c>
      <c r="C61" s="2" t="s">
        <v>175</v>
      </c>
      <c r="E61" s="43">
        <v>200</v>
      </c>
      <c r="F61" s="7">
        <f t="shared" si="0"/>
        <v>4739.7900000000063</v>
      </c>
    </row>
    <row r="62" spans="1:9" x14ac:dyDescent="0.15">
      <c r="A62" s="2" t="s">
        <v>171</v>
      </c>
      <c r="B62" s="41">
        <v>41992</v>
      </c>
      <c r="C62" s="2" t="s">
        <v>175</v>
      </c>
      <c r="E62" s="43">
        <v>200</v>
      </c>
      <c r="F62" s="7">
        <f t="shared" si="0"/>
        <v>4939.7900000000063</v>
      </c>
    </row>
    <row r="63" spans="1:9" x14ac:dyDescent="0.15">
      <c r="A63" s="2" t="s">
        <v>168</v>
      </c>
      <c r="B63" s="41">
        <v>41997</v>
      </c>
      <c r="C63" s="2" t="s">
        <v>175</v>
      </c>
      <c r="E63" s="43">
        <v>200</v>
      </c>
      <c r="F63" s="7">
        <f t="shared" si="0"/>
        <v>5139.7900000000063</v>
      </c>
    </row>
    <row r="64" spans="1:9" x14ac:dyDescent="0.15">
      <c r="A64" s="44" t="s">
        <v>165</v>
      </c>
      <c r="B64" s="45">
        <v>42004</v>
      </c>
      <c r="C64" s="44" t="s">
        <v>30</v>
      </c>
      <c r="D64" s="46">
        <v>22.35</v>
      </c>
      <c r="E64" s="46"/>
      <c r="F64" s="47">
        <f t="shared" si="0"/>
        <v>5117.440000000006</v>
      </c>
      <c r="G64" s="44"/>
      <c r="H64" s="46">
        <f>SUM(D45:D64)</f>
        <v>455.99</v>
      </c>
      <c r="I64" s="46">
        <f>SUM(E45:E64)</f>
        <v>1902.78</v>
      </c>
    </row>
    <row r="65" spans="1:9" x14ac:dyDescent="0.15">
      <c r="A65" s="2" t="s">
        <v>128</v>
      </c>
      <c r="B65" s="41">
        <v>42012</v>
      </c>
      <c r="C65" s="2" t="s">
        <v>175</v>
      </c>
      <c r="E65" s="43">
        <v>200</v>
      </c>
      <c r="F65" s="7">
        <f t="shared" si="0"/>
        <v>5317.440000000006</v>
      </c>
    </row>
    <row r="66" spans="1:9" x14ac:dyDescent="0.15">
      <c r="A66" s="2" t="s">
        <v>103</v>
      </c>
      <c r="B66" s="41">
        <v>42025</v>
      </c>
      <c r="C66" s="2" t="s">
        <v>175</v>
      </c>
      <c r="E66" s="43">
        <v>200</v>
      </c>
      <c r="F66" s="7">
        <f t="shared" si="0"/>
        <v>5517.440000000006</v>
      </c>
    </row>
    <row r="67" spans="1:9" x14ac:dyDescent="0.15">
      <c r="A67" s="2" t="s">
        <v>6</v>
      </c>
      <c r="B67" s="41">
        <v>42034</v>
      </c>
      <c r="C67" s="2" t="s">
        <v>46</v>
      </c>
      <c r="D67" s="43">
        <v>42.97</v>
      </c>
      <c r="F67" s="7">
        <f t="shared" si="0"/>
        <v>5474.4700000000057</v>
      </c>
    </row>
    <row r="68" spans="1:9" x14ac:dyDescent="0.15">
      <c r="A68" s="2" t="s">
        <v>6</v>
      </c>
      <c r="B68" s="41">
        <v>42072</v>
      </c>
      <c r="C68" s="2" t="s">
        <v>46</v>
      </c>
      <c r="D68" s="43">
        <v>19.98</v>
      </c>
      <c r="F68" s="7">
        <f t="shared" si="0"/>
        <v>5454.4900000000061</v>
      </c>
    </row>
    <row r="69" spans="1:9" x14ac:dyDescent="0.15">
      <c r="A69" s="2" t="s">
        <v>178</v>
      </c>
      <c r="B69" s="41">
        <v>42094</v>
      </c>
      <c r="C69" s="2" t="s">
        <v>144</v>
      </c>
      <c r="D69" s="43">
        <v>0.6</v>
      </c>
      <c r="F69" s="7">
        <f t="shared" si="0"/>
        <v>5453.8900000000058</v>
      </c>
    </row>
    <row r="70" spans="1:9" x14ac:dyDescent="0.15">
      <c r="A70" s="2" t="s">
        <v>6</v>
      </c>
      <c r="B70" s="41">
        <v>42103</v>
      </c>
      <c r="C70" s="2" t="s">
        <v>115</v>
      </c>
      <c r="D70" s="43">
        <v>19.98</v>
      </c>
      <c r="F70" s="7">
        <f t="shared" ref="F70:F85" si="1">F69-D70+E70</f>
        <v>5433.9100000000062</v>
      </c>
    </row>
    <row r="71" spans="1:9" x14ac:dyDescent="0.15">
      <c r="A71" s="2" t="s">
        <v>6</v>
      </c>
      <c r="B71" s="41">
        <v>42123</v>
      </c>
      <c r="C71" s="2" t="s">
        <v>115</v>
      </c>
      <c r="D71" s="43">
        <v>119.94</v>
      </c>
      <c r="F71" s="7">
        <f t="shared" si="1"/>
        <v>5313.9700000000066</v>
      </c>
    </row>
    <row r="72" spans="1:9" x14ac:dyDescent="0.15">
      <c r="A72" s="2" t="s">
        <v>178</v>
      </c>
      <c r="B72" s="41">
        <v>42185</v>
      </c>
      <c r="C72" s="2" t="s">
        <v>144</v>
      </c>
      <c r="D72" s="43">
        <v>0.3</v>
      </c>
      <c r="F72" s="7">
        <f t="shared" si="1"/>
        <v>5313.6700000000064</v>
      </c>
    </row>
    <row r="73" spans="1:9" x14ac:dyDescent="0.15">
      <c r="A73" s="2" t="s">
        <v>6</v>
      </c>
      <c r="B73" s="41">
        <v>42305</v>
      </c>
      <c r="C73" s="2" t="s">
        <v>115</v>
      </c>
      <c r="D73" s="43">
        <v>154.93</v>
      </c>
      <c r="F73" s="7">
        <f t="shared" si="1"/>
        <v>5158.7400000000061</v>
      </c>
    </row>
    <row r="74" spans="1:9" x14ac:dyDescent="0.15">
      <c r="A74" s="2" t="s">
        <v>6</v>
      </c>
      <c r="B74" s="41">
        <v>42331</v>
      </c>
      <c r="C74" s="2" t="s">
        <v>115</v>
      </c>
      <c r="D74" s="43">
        <v>32.96</v>
      </c>
      <c r="F74" s="7">
        <f t="shared" si="1"/>
        <v>5125.7800000000061</v>
      </c>
    </row>
    <row r="75" spans="1:9" x14ac:dyDescent="0.15">
      <c r="A75" s="44" t="s">
        <v>178</v>
      </c>
      <c r="B75" s="45">
        <v>42369</v>
      </c>
      <c r="C75" s="44" t="s">
        <v>144</v>
      </c>
      <c r="D75" s="46">
        <v>0.3</v>
      </c>
      <c r="E75" s="46"/>
      <c r="F75" s="47">
        <f t="shared" si="1"/>
        <v>5125.4800000000059</v>
      </c>
      <c r="G75" s="44"/>
      <c r="H75" s="46">
        <f>SUM(D65:D75)</f>
        <v>391.96000000000004</v>
      </c>
      <c r="I75" s="46">
        <f>SUM(E65:E75)</f>
        <v>400</v>
      </c>
    </row>
    <row r="76" spans="1:9" x14ac:dyDescent="0.15">
      <c r="A76" s="2" t="s">
        <v>6</v>
      </c>
      <c r="B76" s="41">
        <v>42397</v>
      </c>
      <c r="C76" s="2" t="s">
        <v>115</v>
      </c>
      <c r="D76" s="43">
        <v>42.97</v>
      </c>
      <c r="F76" s="7">
        <f t="shared" si="1"/>
        <v>5082.5100000000057</v>
      </c>
    </row>
    <row r="77" spans="1:9" x14ac:dyDescent="0.15">
      <c r="A77" s="2" t="s">
        <v>6</v>
      </c>
      <c r="B77" s="41">
        <v>42440</v>
      </c>
      <c r="C77" s="2" t="s">
        <v>115</v>
      </c>
      <c r="D77" s="43">
        <v>19.98</v>
      </c>
      <c r="F77" s="7">
        <f t="shared" si="1"/>
        <v>5062.5300000000061</v>
      </c>
    </row>
    <row r="78" spans="1:9" x14ac:dyDescent="0.15">
      <c r="A78" s="2" t="s">
        <v>178</v>
      </c>
      <c r="B78" s="41">
        <v>42460</v>
      </c>
      <c r="C78" s="2" t="s">
        <v>144</v>
      </c>
      <c r="D78" s="43">
        <v>0.3</v>
      </c>
      <c r="F78" s="7">
        <f t="shared" si="1"/>
        <v>5062.2300000000059</v>
      </c>
    </row>
    <row r="79" spans="1:9" x14ac:dyDescent="0.15">
      <c r="A79" s="2" t="s">
        <v>6</v>
      </c>
      <c r="B79" s="41">
        <v>42471</v>
      </c>
      <c r="C79" s="2" t="s">
        <v>115</v>
      </c>
      <c r="D79" s="43">
        <v>19.98</v>
      </c>
      <c r="F79" s="7">
        <f t="shared" si="1"/>
        <v>5042.2500000000064</v>
      </c>
    </row>
    <row r="80" spans="1:9" x14ac:dyDescent="0.15">
      <c r="A80" s="2" t="s">
        <v>6</v>
      </c>
      <c r="B80" s="41">
        <v>42488</v>
      </c>
      <c r="C80" s="2" t="s">
        <v>115</v>
      </c>
      <c r="D80" s="43">
        <v>119.94</v>
      </c>
      <c r="F80" s="7">
        <f t="shared" si="1"/>
        <v>4922.3100000000068</v>
      </c>
    </row>
    <row r="81" spans="1:6" x14ac:dyDescent="0.15">
      <c r="A81" s="2" t="s">
        <v>178</v>
      </c>
      <c r="B81" s="41">
        <v>42551</v>
      </c>
      <c r="C81" s="2" t="s">
        <v>144</v>
      </c>
      <c r="D81" s="43">
        <v>18.100000000000001</v>
      </c>
      <c r="F81" s="7">
        <f t="shared" si="1"/>
        <v>4904.2100000000064</v>
      </c>
    </row>
    <row r="82" spans="1:6" x14ac:dyDescent="0.15">
      <c r="A82" s="2" t="s">
        <v>178</v>
      </c>
      <c r="B82" s="41">
        <v>42643</v>
      </c>
      <c r="C82" s="2" t="s">
        <v>144</v>
      </c>
      <c r="D82" s="43">
        <v>26.7</v>
      </c>
      <c r="F82" s="7">
        <f t="shared" si="1"/>
        <v>4877.5100000000066</v>
      </c>
    </row>
    <row r="83" spans="1:6" x14ac:dyDescent="0.15">
      <c r="F83" s="7">
        <f t="shared" si="1"/>
        <v>4877.5100000000066</v>
      </c>
    </row>
    <row r="84" spans="1:6" x14ac:dyDescent="0.15">
      <c r="F84" s="7">
        <f t="shared" si="1"/>
        <v>4877.5100000000066</v>
      </c>
    </row>
    <row r="85" spans="1:6" x14ac:dyDescent="0.15">
      <c r="F85" s="7">
        <f t="shared" si="1"/>
        <v>4877.5100000000066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0"/>
  <sheetViews>
    <sheetView showRuler="0" zoomScale="130" zoomScaleNormal="130" workbookViewId="0">
      <pane ySplit="1" topLeftCell="A2" activePane="bottomLeft" state="frozen"/>
      <selection pane="bottomLeft" activeCell="N345" sqref="N345"/>
    </sheetView>
  </sheetViews>
  <sheetFormatPr baseColWidth="10" defaultColWidth="11.5" defaultRowHeight="11" x14ac:dyDescent="0.15"/>
  <cols>
    <col min="1" max="1" width="18.6640625" style="2" customWidth="1"/>
    <col min="2" max="2" width="8.6640625" style="4" customWidth="1"/>
    <col min="3" max="3" width="10.6640625" style="5" customWidth="1"/>
    <col min="4" max="5" width="10.5" style="6" customWidth="1"/>
    <col min="6" max="6" width="11.1640625" style="2" customWidth="1"/>
    <col min="7" max="7" width="8" style="3" customWidth="1"/>
    <col min="8" max="8" width="11" style="27" customWidth="1"/>
    <col min="9" max="9" width="1.5" style="2" customWidth="1"/>
    <col min="10" max="10" width="9.6640625" style="23" customWidth="1"/>
    <col min="11" max="11" width="9.83203125" style="23" customWidth="1"/>
    <col min="12" max="12" width="8.1640625" style="23" customWidth="1"/>
    <col min="13" max="13" width="8.33203125" style="23" customWidth="1"/>
    <col min="14" max="14" width="8.5" style="23" customWidth="1"/>
    <col min="15" max="15" width="10.5" style="2" customWidth="1"/>
    <col min="16" max="16" width="6.5" style="2" customWidth="1"/>
    <col min="17" max="17" width="3.6640625" style="2" customWidth="1"/>
    <col min="18" max="18" width="6.6640625" style="2" customWidth="1"/>
    <col min="19" max="16384" width="11.5" style="2"/>
  </cols>
  <sheetData>
    <row r="1" spans="1:18" s="12" customFormat="1" ht="17.25" customHeight="1" x14ac:dyDescent="0.15">
      <c r="A1" s="18" t="s">
        <v>86</v>
      </c>
      <c r="B1" s="19" t="s">
        <v>88</v>
      </c>
      <c r="C1" s="30" t="s">
        <v>85</v>
      </c>
      <c r="D1" s="21" t="s">
        <v>83</v>
      </c>
      <c r="E1" s="21" t="s">
        <v>84</v>
      </c>
      <c r="F1" s="39" t="s">
        <v>82</v>
      </c>
      <c r="G1" s="24" t="s">
        <v>80</v>
      </c>
      <c r="H1" s="40" t="s">
        <v>81</v>
      </c>
      <c r="J1" s="24" t="s">
        <v>40</v>
      </c>
      <c r="K1" s="24" t="s">
        <v>41</v>
      </c>
      <c r="L1" s="24" t="s">
        <v>90</v>
      </c>
      <c r="M1" s="24" t="s">
        <v>91</v>
      </c>
      <c r="N1" s="26" t="s">
        <v>92</v>
      </c>
      <c r="O1" s="12" t="s">
        <v>137</v>
      </c>
      <c r="P1" s="18" t="s">
        <v>79</v>
      </c>
      <c r="Q1" s="18" t="s">
        <v>87</v>
      </c>
      <c r="R1" s="18" t="s">
        <v>89</v>
      </c>
    </row>
    <row r="2" spans="1:18" x14ac:dyDescent="0.15">
      <c r="D2" s="7"/>
      <c r="E2" s="7"/>
      <c r="F2" s="7"/>
    </row>
    <row r="3" spans="1:18" x14ac:dyDescent="0.15">
      <c r="D3" s="7"/>
      <c r="E3" s="7"/>
      <c r="F3" s="7"/>
    </row>
    <row r="4" spans="1:18" x14ac:dyDescent="0.15">
      <c r="D4" s="7"/>
      <c r="E4" s="7"/>
      <c r="F4" s="7"/>
    </row>
    <row r="5" spans="1:18" s="18" customFormat="1" ht="22.5" customHeight="1" x14ac:dyDescent="0.15">
      <c r="A5" s="19" t="s">
        <v>156</v>
      </c>
      <c r="B5" s="19"/>
      <c r="C5" s="30"/>
      <c r="D5" s="20"/>
      <c r="E5" s="20"/>
      <c r="F5" s="21"/>
      <c r="G5" s="22"/>
      <c r="H5" s="28"/>
      <c r="J5" s="24">
        <f>SUM(D6:D38)</f>
        <v>933.21000000000015</v>
      </c>
      <c r="K5" s="24">
        <f>SUM(E6:E38)</f>
        <v>1200</v>
      </c>
      <c r="L5" s="24">
        <f>F40</f>
        <v>2614.5600000000036</v>
      </c>
      <c r="M5" s="24">
        <f>F6</f>
        <v>2881.350000000004</v>
      </c>
      <c r="N5" s="25"/>
      <c r="O5" s="31"/>
    </row>
    <row r="6" spans="1:18" x14ac:dyDescent="0.15">
      <c r="D6" s="7"/>
      <c r="E6" s="7"/>
      <c r="F6" s="7">
        <f t="shared" ref="F6:F13" si="0">F7-D6+E6</f>
        <v>2881.350000000004</v>
      </c>
      <c r="G6" s="3">
        <v>0</v>
      </c>
    </row>
    <row r="7" spans="1:18" x14ac:dyDescent="0.15">
      <c r="A7" s="2" t="s">
        <v>16</v>
      </c>
      <c r="B7" s="4">
        <v>40908</v>
      </c>
      <c r="C7" s="5" t="s">
        <v>144</v>
      </c>
      <c r="D7" s="7">
        <v>22.95</v>
      </c>
      <c r="E7" s="7"/>
      <c r="F7" s="7">
        <f t="shared" si="0"/>
        <v>2881.350000000004</v>
      </c>
      <c r="G7" s="3">
        <v>0</v>
      </c>
    </row>
    <row r="8" spans="1:18" x14ac:dyDescent="0.15">
      <c r="A8" s="2" t="s">
        <v>107</v>
      </c>
      <c r="B8" s="4">
        <v>40889</v>
      </c>
      <c r="C8" s="5" t="s">
        <v>157</v>
      </c>
      <c r="D8" s="7"/>
      <c r="E8" s="7">
        <v>100</v>
      </c>
      <c r="F8" s="7">
        <f t="shared" si="0"/>
        <v>2904.3000000000038</v>
      </c>
      <c r="G8" s="3">
        <v>0</v>
      </c>
    </row>
    <row r="9" spans="1:18" x14ac:dyDescent="0.15">
      <c r="A9" s="2" t="s">
        <v>6</v>
      </c>
      <c r="B9" s="4">
        <v>40883</v>
      </c>
      <c r="C9" s="5" t="s">
        <v>115</v>
      </c>
      <c r="D9" s="7">
        <v>21.42</v>
      </c>
      <c r="E9" s="7"/>
      <c r="F9" s="7">
        <f t="shared" si="0"/>
        <v>2804.3000000000038</v>
      </c>
      <c r="G9" s="3">
        <v>0</v>
      </c>
    </row>
    <row r="10" spans="1:18" x14ac:dyDescent="0.15">
      <c r="A10" s="2" t="s">
        <v>56</v>
      </c>
      <c r="B10" s="4">
        <v>40879</v>
      </c>
      <c r="C10" s="5" t="s">
        <v>157</v>
      </c>
      <c r="D10" s="7"/>
      <c r="E10" s="7">
        <v>100</v>
      </c>
      <c r="F10" s="7">
        <f t="shared" si="0"/>
        <v>2825.7200000000039</v>
      </c>
      <c r="G10" s="3">
        <v>0</v>
      </c>
    </row>
    <row r="11" spans="1:18" x14ac:dyDescent="0.15">
      <c r="A11" s="2" t="s">
        <v>105</v>
      </c>
      <c r="B11" s="4">
        <v>40878</v>
      </c>
      <c r="C11" s="5" t="s">
        <v>157</v>
      </c>
      <c r="D11" s="7"/>
      <c r="E11" s="7">
        <v>100</v>
      </c>
      <c r="F11" s="7">
        <f t="shared" si="0"/>
        <v>2725.7200000000039</v>
      </c>
      <c r="G11" s="3">
        <v>0</v>
      </c>
    </row>
    <row r="12" spans="1:18" x14ac:dyDescent="0.15">
      <c r="A12" s="2" t="s">
        <v>148</v>
      </c>
      <c r="B12" s="4">
        <v>40877</v>
      </c>
      <c r="C12" s="5" t="s">
        <v>157</v>
      </c>
      <c r="D12" s="7"/>
      <c r="E12" s="7">
        <v>100</v>
      </c>
      <c r="F12" s="7">
        <f t="shared" si="0"/>
        <v>2625.7200000000039</v>
      </c>
      <c r="G12" s="3">
        <v>0</v>
      </c>
    </row>
    <row r="13" spans="1:18" x14ac:dyDescent="0.15">
      <c r="A13" s="2" t="s">
        <v>6</v>
      </c>
      <c r="B13" s="4">
        <v>40876</v>
      </c>
      <c r="C13" s="5" t="s">
        <v>115</v>
      </c>
      <c r="D13" s="7">
        <v>29</v>
      </c>
      <c r="E13" s="7"/>
      <c r="F13" s="7">
        <f t="shared" si="0"/>
        <v>2525.7200000000039</v>
      </c>
      <c r="G13" s="3">
        <v>0</v>
      </c>
    </row>
    <row r="14" spans="1:18" x14ac:dyDescent="0.15">
      <c r="A14" s="2" t="s">
        <v>102</v>
      </c>
      <c r="B14" s="4">
        <v>40875</v>
      </c>
      <c r="C14" s="5" t="s">
        <v>157</v>
      </c>
      <c r="D14" s="7"/>
      <c r="E14" s="7">
        <v>100</v>
      </c>
      <c r="F14" s="7">
        <f t="shared" ref="F14:F29" si="1">F15-D14+E14</f>
        <v>2554.7200000000039</v>
      </c>
      <c r="G14" s="3">
        <v>0</v>
      </c>
    </row>
    <row r="15" spans="1:18" x14ac:dyDescent="0.15">
      <c r="A15" s="2" t="s">
        <v>103</v>
      </c>
      <c r="B15" s="4">
        <v>40875</v>
      </c>
      <c r="C15" s="5" t="s">
        <v>157</v>
      </c>
      <c r="D15" s="7"/>
      <c r="E15" s="7">
        <v>100</v>
      </c>
      <c r="F15" s="7">
        <f t="shared" si="1"/>
        <v>2454.7200000000039</v>
      </c>
      <c r="G15" s="3">
        <v>0</v>
      </c>
    </row>
    <row r="16" spans="1:18" x14ac:dyDescent="0.15">
      <c r="A16" s="2" t="s">
        <v>140</v>
      </c>
      <c r="B16" s="4">
        <v>40872</v>
      </c>
      <c r="C16" s="5" t="s">
        <v>157</v>
      </c>
      <c r="D16" s="7"/>
      <c r="E16" s="7">
        <v>100</v>
      </c>
      <c r="F16" s="7">
        <f t="shared" si="1"/>
        <v>2354.7200000000039</v>
      </c>
      <c r="G16" s="3">
        <v>0</v>
      </c>
    </row>
    <row r="17" spans="1:7" x14ac:dyDescent="0.15">
      <c r="A17" s="2" t="s">
        <v>150</v>
      </c>
      <c r="B17" s="4">
        <v>40871</v>
      </c>
      <c r="C17" s="5" t="s">
        <v>157</v>
      </c>
      <c r="D17" s="7"/>
      <c r="E17" s="7">
        <v>100</v>
      </c>
      <c r="F17" s="7">
        <f t="shared" si="1"/>
        <v>2254.7200000000039</v>
      </c>
      <c r="G17" s="3">
        <v>0</v>
      </c>
    </row>
    <row r="18" spans="1:7" x14ac:dyDescent="0.15">
      <c r="A18" s="2" t="s">
        <v>6</v>
      </c>
      <c r="B18" s="4">
        <v>40870</v>
      </c>
      <c r="C18" s="5" t="s">
        <v>115</v>
      </c>
      <c r="D18" s="7">
        <v>99.9</v>
      </c>
      <c r="E18" s="7"/>
      <c r="F18" s="7">
        <f t="shared" si="1"/>
        <v>2154.7200000000039</v>
      </c>
      <c r="G18" s="3">
        <v>0</v>
      </c>
    </row>
    <row r="19" spans="1:7" x14ac:dyDescent="0.15">
      <c r="A19" s="2" t="s">
        <v>133</v>
      </c>
      <c r="B19" s="4">
        <v>40869</v>
      </c>
      <c r="C19" s="5" t="s">
        <v>157</v>
      </c>
      <c r="D19" s="7"/>
      <c r="E19" s="7">
        <v>100</v>
      </c>
      <c r="F19" s="7">
        <f t="shared" si="1"/>
        <v>2254.620000000004</v>
      </c>
      <c r="G19" s="3">
        <v>0</v>
      </c>
    </row>
    <row r="20" spans="1:7" x14ac:dyDescent="0.15">
      <c r="A20" s="2" t="s">
        <v>6</v>
      </c>
      <c r="B20" s="4">
        <v>40868</v>
      </c>
      <c r="C20" s="5" t="s">
        <v>115</v>
      </c>
      <c r="D20" s="7">
        <v>19.98</v>
      </c>
      <c r="E20" s="7"/>
      <c r="F20" s="7">
        <f t="shared" si="1"/>
        <v>2154.620000000004</v>
      </c>
      <c r="G20" s="3">
        <v>0</v>
      </c>
    </row>
    <row r="21" spans="1:7" x14ac:dyDescent="0.15">
      <c r="A21" s="2" t="s">
        <v>6</v>
      </c>
      <c r="B21" s="4">
        <v>40848</v>
      </c>
      <c r="C21" s="5" t="s">
        <v>115</v>
      </c>
      <c r="D21" s="7">
        <v>119.95</v>
      </c>
      <c r="E21" s="7"/>
      <c r="F21" s="7">
        <f t="shared" si="1"/>
        <v>2174.600000000004</v>
      </c>
      <c r="G21" s="3">
        <v>0</v>
      </c>
    </row>
    <row r="22" spans="1:7" x14ac:dyDescent="0.15">
      <c r="A22" s="2" t="s">
        <v>6</v>
      </c>
      <c r="B22" s="4">
        <v>40828</v>
      </c>
      <c r="C22" s="5" t="s">
        <v>115</v>
      </c>
      <c r="D22" s="7">
        <v>63.05</v>
      </c>
      <c r="E22" s="7"/>
      <c r="F22" s="7">
        <f t="shared" si="1"/>
        <v>2294.5500000000038</v>
      </c>
      <c r="G22" s="3">
        <v>0</v>
      </c>
    </row>
    <row r="23" spans="1:7" x14ac:dyDescent="0.15">
      <c r="A23" s="2" t="s">
        <v>16</v>
      </c>
      <c r="B23" s="4">
        <v>40816</v>
      </c>
      <c r="C23" s="5" t="s">
        <v>144</v>
      </c>
      <c r="D23" s="7">
        <v>21</v>
      </c>
      <c r="E23" s="7"/>
      <c r="F23" s="7">
        <f t="shared" si="1"/>
        <v>2357.600000000004</v>
      </c>
      <c r="G23" s="3">
        <v>0</v>
      </c>
    </row>
    <row r="24" spans="1:7" x14ac:dyDescent="0.15">
      <c r="A24" s="2" t="s">
        <v>6</v>
      </c>
      <c r="B24" s="4">
        <v>40799</v>
      </c>
      <c r="C24" s="5" t="s">
        <v>115</v>
      </c>
      <c r="D24" s="7">
        <v>19.98</v>
      </c>
      <c r="E24" s="7"/>
      <c r="F24" s="7">
        <f t="shared" si="1"/>
        <v>2378.600000000004</v>
      </c>
      <c r="G24" s="3">
        <v>0</v>
      </c>
    </row>
    <row r="25" spans="1:7" x14ac:dyDescent="0.15">
      <c r="A25" s="2" t="s">
        <v>6</v>
      </c>
      <c r="B25" s="4">
        <v>40771</v>
      </c>
      <c r="C25" s="5" t="s">
        <v>115</v>
      </c>
      <c r="D25" s="7">
        <v>19.98</v>
      </c>
      <c r="E25" s="7"/>
      <c r="F25" s="7">
        <f t="shared" si="1"/>
        <v>2398.580000000004</v>
      </c>
      <c r="G25" s="3">
        <v>0</v>
      </c>
    </row>
    <row r="26" spans="1:7" x14ac:dyDescent="0.15">
      <c r="A26" s="2" t="s">
        <v>16</v>
      </c>
      <c r="B26" s="4">
        <v>40724</v>
      </c>
      <c r="C26" s="5" t="s">
        <v>144</v>
      </c>
      <c r="D26" s="7">
        <v>21.15</v>
      </c>
      <c r="E26" s="7"/>
      <c r="F26" s="7">
        <f t="shared" si="1"/>
        <v>2418.560000000004</v>
      </c>
      <c r="G26" s="3">
        <v>0</v>
      </c>
    </row>
    <row r="27" spans="1:7" x14ac:dyDescent="0.15">
      <c r="A27" s="41" t="s">
        <v>6</v>
      </c>
      <c r="B27" s="4">
        <v>40723</v>
      </c>
      <c r="C27" s="5" t="s">
        <v>115</v>
      </c>
      <c r="D27" s="7">
        <v>61.38</v>
      </c>
      <c r="E27" s="7"/>
      <c r="F27" s="7">
        <f t="shared" si="1"/>
        <v>2439.7100000000041</v>
      </c>
      <c r="G27" s="3">
        <v>0</v>
      </c>
    </row>
    <row r="28" spans="1:7" x14ac:dyDescent="0.15">
      <c r="A28" s="2" t="s">
        <v>6</v>
      </c>
      <c r="B28" s="4">
        <v>40667</v>
      </c>
      <c r="C28" s="5" t="s">
        <v>115</v>
      </c>
      <c r="D28" s="7">
        <v>19.98</v>
      </c>
      <c r="E28" s="7"/>
      <c r="F28" s="7">
        <f t="shared" si="1"/>
        <v>2501.0900000000042</v>
      </c>
      <c r="G28" s="3">
        <v>0</v>
      </c>
    </row>
    <row r="29" spans="1:7" x14ac:dyDescent="0.15">
      <c r="A29" s="2" t="s">
        <v>6</v>
      </c>
      <c r="B29" s="4">
        <v>40665</v>
      </c>
      <c r="C29" s="5" t="s">
        <v>115</v>
      </c>
      <c r="D29" s="7">
        <v>275.91000000000003</v>
      </c>
      <c r="E29" s="7"/>
      <c r="F29" s="7">
        <f t="shared" si="1"/>
        <v>2521.0700000000043</v>
      </c>
      <c r="G29" s="3">
        <v>0</v>
      </c>
    </row>
    <row r="30" spans="1:7" x14ac:dyDescent="0.15">
      <c r="A30" s="2" t="s">
        <v>16</v>
      </c>
      <c r="B30" s="4">
        <v>40633</v>
      </c>
      <c r="C30" s="5" t="s">
        <v>144</v>
      </c>
      <c r="D30" s="7">
        <v>15.6</v>
      </c>
      <c r="E30" s="7"/>
      <c r="F30" s="7">
        <f t="shared" ref="F30:F37" si="2">F31-D30+E30</f>
        <v>2796.9800000000041</v>
      </c>
      <c r="G30" s="3">
        <v>0</v>
      </c>
    </row>
    <row r="31" spans="1:7" x14ac:dyDescent="0.15">
      <c r="A31" s="2" t="s">
        <v>16</v>
      </c>
      <c r="B31" s="4">
        <v>40631</v>
      </c>
      <c r="C31" s="5" t="s">
        <v>144</v>
      </c>
      <c r="D31" s="7">
        <v>2.4900000000000002</v>
      </c>
      <c r="E31" s="7"/>
      <c r="F31" s="7">
        <f t="shared" si="2"/>
        <v>2812.580000000004</v>
      </c>
      <c r="G31" s="3">
        <v>0</v>
      </c>
    </row>
    <row r="32" spans="1:7" x14ac:dyDescent="0.15">
      <c r="A32" s="2" t="s">
        <v>6</v>
      </c>
      <c r="B32" s="4">
        <v>40617</v>
      </c>
      <c r="C32" s="5" t="s">
        <v>115</v>
      </c>
      <c r="D32" s="7">
        <v>29</v>
      </c>
      <c r="E32" s="7"/>
      <c r="F32" s="7">
        <f t="shared" si="2"/>
        <v>2815.0700000000038</v>
      </c>
      <c r="G32" s="3">
        <v>0</v>
      </c>
    </row>
    <row r="33" spans="1:15" x14ac:dyDescent="0.15">
      <c r="A33" s="2" t="s">
        <v>6</v>
      </c>
      <c r="B33" s="4">
        <v>40585</v>
      </c>
      <c r="C33" s="5" t="s">
        <v>115</v>
      </c>
      <c r="D33" s="7">
        <v>2.4900000000000002</v>
      </c>
      <c r="E33" s="7"/>
      <c r="F33" s="7">
        <f t="shared" si="2"/>
        <v>2844.0700000000038</v>
      </c>
      <c r="G33" s="3">
        <v>0</v>
      </c>
    </row>
    <row r="34" spans="1:15" x14ac:dyDescent="0.15">
      <c r="A34" s="2" t="s">
        <v>105</v>
      </c>
      <c r="B34" s="4">
        <v>40582</v>
      </c>
      <c r="C34" s="5" t="s">
        <v>153</v>
      </c>
      <c r="D34" s="7"/>
      <c r="E34" s="7">
        <v>100</v>
      </c>
      <c r="F34" s="7">
        <f t="shared" si="2"/>
        <v>2846.5600000000036</v>
      </c>
      <c r="G34" s="3">
        <v>0</v>
      </c>
    </row>
    <row r="35" spans="1:15" x14ac:dyDescent="0.15">
      <c r="A35" s="2" t="s">
        <v>6</v>
      </c>
      <c r="B35" s="4">
        <v>40577</v>
      </c>
      <c r="C35" s="5" t="s">
        <v>115</v>
      </c>
      <c r="D35" s="7">
        <v>39</v>
      </c>
      <c r="E35" s="7"/>
      <c r="F35" s="7">
        <f t="shared" si="2"/>
        <v>2746.5600000000036</v>
      </c>
      <c r="G35" s="3">
        <v>0</v>
      </c>
    </row>
    <row r="36" spans="1:15" x14ac:dyDescent="0.15">
      <c r="A36" s="2" t="s">
        <v>6</v>
      </c>
      <c r="B36" s="4">
        <v>40574</v>
      </c>
      <c r="C36" s="5" t="s">
        <v>115</v>
      </c>
      <c r="D36" s="7">
        <v>29</v>
      </c>
      <c r="E36" s="7"/>
      <c r="F36" s="7">
        <f t="shared" si="2"/>
        <v>2785.5600000000036</v>
      </c>
      <c r="G36" s="3">
        <v>0</v>
      </c>
    </row>
    <row r="37" spans="1:15" x14ac:dyDescent="0.15">
      <c r="A37" s="2" t="s">
        <v>107</v>
      </c>
      <c r="B37" s="4">
        <v>40568</v>
      </c>
      <c r="C37" s="5" t="s">
        <v>153</v>
      </c>
      <c r="D37" s="7"/>
      <c r="E37" s="7">
        <v>100</v>
      </c>
      <c r="F37" s="7">
        <f t="shared" si="2"/>
        <v>2814.5600000000036</v>
      </c>
      <c r="G37" s="3">
        <v>0</v>
      </c>
    </row>
    <row r="38" spans="1:15" x14ac:dyDescent="0.15">
      <c r="A38" s="2" t="s">
        <v>140</v>
      </c>
      <c r="B38" s="4">
        <v>40555</v>
      </c>
      <c r="C38" s="5" t="s">
        <v>153</v>
      </c>
      <c r="D38" s="7"/>
      <c r="E38" s="7">
        <v>100</v>
      </c>
      <c r="F38" s="7">
        <f>F40-D38+E38</f>
        <v>2714.5600000000036</v>
      </c>
      <c r="G38" s="3">
        <v>0</v>
      </c>
    </row>
    <row r="39" spans="1:15" s="18" customFormat="1" ht="22.5" customHeight="1" x14ac:dyDescent="0.15">
      <c r="A39" s="19" t="s">
        <v>147</v>
      </c>
      <c r="B39" s="19"/>
      <c r="C39" s="30"/>
      <c r="D39" s="20"/>
      <c r="E39" s="20"/>
      <c r="F39" s="21"/>
      <c r="G39" s="22"/>
      <c r="H39" s="28"/>
      <c r="J39" s="24">
        <f>SUM(D40:D73)</f>
        <v>1031.8499999999999</v>
      </c>
      <c r="K39" s="24">
        <f>SUM(E40:E73)</f>
        <v>900</v>
      </c>
      <c r="L39" s="24">
        <f>F75</f>
        <v>2746.410000000003</v>
      </c>
      <c r="M39" s="24">
        <f>F40</f>
        <v>2614.5600000000036</v>
      </c>
      <c r="N39" s="25"/>
      <c r="O39" s="31"/>
    </row>
    <row r="40" spans="1:15" x14ac:dyDescent="0.15">
      <c r="A40" s="2" t="s">
        <v>16</v>
      </c>
      <c r="B40" s="4">
        <v>40543</v>
      </c>
      <c r="C40" s="5" t="s">
        <v>144</v>
      </c>
      <c r="D40" s="7">
        <v>16.649999999999999</v>
      </c>
      <c r="E40" s="7"/>
      <c r="F40" s="7">
        <f>F41-D40+E40</f>
        <v>2614.5600000000036</v>
      </c>
      <c r="G40" s="3">
        <v>0</v>
      </c>
    </row>
    <row r="41" spans="1:15" x14ac:dyDescent="0.15">
      <c r="A41" s="2" t="s">
        <v>6</v>
      </c>
      <c r="B41" s="4">
        <v>40542</v>
      </c>
      <c r="C41" s="5" t="s">
        <v>115</v>
      </c>
      <c r="D41" s="7">
        <v>21.42</v>
      </c>
      <c r="E41" s="7"/>
      <c r="F41" s="7">
        <f>F42-D41+E41</f>
        <v>2631.2100000000037</v>
      </c>
      <c r="G41" s="3">
        <v>0</v>
      </c>
    </row>
    <row r="42" spans="1:15" x14ac:dyDescent="0.15">
      <c r="A42" s="2" t="s">
        <v>39</v>
      </c>
      <c r="B42" s="4">
        <v>40542</v>
      </c>
      <c r="C42" s="5" t="s">
        <v>153</v>
      </c>
      <c r="D42" s="7"/>
      <c r="E42" s="7">
        <v>100</v>
      </c>
      <c r="F42" s="7">
        <f t="shared" ref="F42:F64" si="3">F43-D42+E42</f>
        <v>2652.6300000000037</v>
      </c>
      <c r="G42" s="3">
        <v>0</v>
      </c>
    </row>
    <row r="43" spans="1:15" x14ac:dyDescent="0.15">
      <c r="A43" s="2" t="s">
        <v>16</v>
      </c>
      <c r="B43" s="4">
        <v>40541</v>
      </c>
      <c r="C43" s="5" t="s">
        <v>144</v>
      </c>
      <c r="D43" s="7">
        <v>2.4900000000000002</v>
      </c>
      <c r="E43" s="7"/>
      <c r="F43" s="7">
        <f t="shared" si="3"/>
        <v>2552.6300000000037</v>
      </c>
      <c r="G43" s="3">
        <v>0</v>
      </c>
    </row>
    <row r="44" spans="1:15" x14ac:dyDescent="0.15">
      <c r="A44" s="2" t="s">
        <v>148</v>
      </c>
      <c r="B44" s="4">
        <v>40541</v>
      </c>
      <c r="C44" s="5" t="s">
        <v>153</v>
      </c>
      <c r="D44" s="7"/>
      <c r="E44" s="7">
        <v>100</v>
      </c>
      <c r="F44" s="7">
        <f t="shared" si="3"/>
        <v>2555.1200000000035</v>
      </c>
      <c r="G44" s="3">
        <v>0</v>
      </c>
    </row>
    <row r="45" spans="1:15" x14ac:dyDescent="0.15">
      <c r="A45" s="2" t="s">
        <v>103</v>
      </c>
      <c r="B45" s="4">
        <v>40541</v>
      </c>
      <c r="C45" s="5" t="s">
        <v>153</v>
      </c>
      <c r="D45" s="7"/>
      <c r="E45" s="7">
        <v>100</v>
      </c>
      <c r="F45" s="7">
        <f t="shared" si="3"/>
        <v>2455.1200000000035</v>
      </c>
      <c r="G45" s="3">
        <v>0</v>
      </c>
    </row>
    <row r="46" spans="1:15" x14ac:dyDescent="0.15">
      <c r="A46" s="2" t="s">
        <v>56</v>
      </c>
      <c r="B46" s="4">
        <v>40541</v>
      </c>
      <c r="C46" s="5" t="s">
        <v>153</v>
      </c>
      <c r="D46" s="7"/>
      <c r="E46" s="7">
        <v>100</v>
      </c>
      <c r="F46" s="7">
        <f t="shared" si="3"/>
        <v>2355.1200000000035</v>
      </c>
      <c r="G46" s="3">
        <v>0</v>
      </c>
    </row>
    <row r="47" spans="1:15" x14ac:dyDescent="0.15">
      <c r="A47" s="2" t="s">
        <v>102</v>
      </c>
      <c r="B47" s="4">
        <v>40533</v>
      </c>
      <c r="C47" s="5" t="s">
        <v>153</v>
      </c>
      <c r="D47" s="7"/>
      <c r="E47" s="7">
        <v>100</v>
      </c>
      <c r="F47" s="7">
        <f t="shared" si="3"/>
        <v>2255.1200000000035</v>
      </c>
      <c r="G47" s="3">
        <v>0</v>
      </c>
    </row>
    <row r="48" spans="1:15" x14ac:dyDescent="0.15">
      <c r="A48" s="2" t="s">
        <v>150</v>
      </c>
      <c r="B48" s="4">
        <v>40532</v>
      </c>
      <c r="C48" s="5" t="s">
        <v>153</v>
      </c>
      <c r="D48" s="7"/>
      <c r="E48" s="7">
        <v>100</v>
      </c>
      <c r="F48" s="7">
        <f t="shared" si="3"/>
        <v>2155.1200000000035</v>
      </c>
      <c r="G48" s="3">
        <v>0</v>
      </c>
    </row>
    <row r="49" spans="1:7" x14ac:dyDescent="0.15">
      <c r="A49" s="2" t="s">
        <v>128</v>
      </c>
      <c r="B49" s="4">
        <v>40532</v>
      </c>
      <c r="C49" s="5" t="s">
        <v>153</v>
      </c>
      <c r="D49" s="7"/>
      <c r="E49" s="7">
        <v>100</v>
      </c>
      <c r="F49" s="7">
        <f t="shared" si="3"/>
        <v>2055.1200000000035</v>
      </c>
      <c r="G49" s="3">
        <v>0</v>
      </c>
    </row>
    <row r="50" spans="1:7" x14ac:dyDescent="0.15">
      <c r="A50" s="2" t="s">
        <v>154</v>
      </c>
      <c r="B50" s="4">
        <v>40529</v>
      </c>
      <c r="C50" s="5" t="s">
        <v>155</v>
      </c>
      <c r="D50" s="7">
        <v>87</v>
      </c>
      <c r="E50" s="7"/>
      <c r="F50" s="7">
        <f t="shared" si="3"/>
        <v>1955.1200000000035</v>
      </c>
      <c r="G50" s="3">
        <v>0</v>
      </c>
    </row>
    <row r="51" spans="1:7" x14ac:dyDescent="0.15">
      <c r="A51" s="2" t="s">
        <v>133</v>
      </c>
      <c r="B51" s="4">
        <v>40527</v>
      </c>
      <c r="C51" s="5" t="s">
        <v>153</v>
      </c>
      <c r="D51" s="7"/>
      <c r="E51" s="7">
        <v>100</v>
      </c>
      <c r="F51" s="7">
        <f t="shared" si="3"/>
        <v>2042.1200000000035</v>
      </c>
      <c r="G51" s="3">
        <v>0</v>
      </c>
    </row>
    <row r="52" spans="1:7" x14ac:dyDescent="0.15">
      <c r="A52" s="2" t="s">
        <v>6</v>
      </c>
      <c r="B52" s="4">
        <v>40512</v>
      </c>
      <c r="C52" s="5" t="s">
        <v>115</v>
      </c>
      <c r="D52" s="7">
        <v>29</v>
      </c>
      <c r="E52" s="7"/>
      <c r="F52" s="7">
        <f t="shared" si="3"/>
        <v>1942.1200000000035</v>
      </c>
      <c r="G52" s="3">
        <v>0</v>
      </c>
    </row>
    <row r="53" spans="1:7" x14ac:dyDescent="0.15">
      <c r="A53" s="2" t="s">
        <v>6</v>
      </c>
      <c r="B53" s="4">
        <v>40506</v>
      </c>
      <c r="C53" s="5" t="s">
        <v>115</v>
      </c>
      <c r="D53" s="7">
        <v>119.88</v>
      </c>
      <c r="E53" s="7"/>
      <c r="F53" s="7">
        <f t="shared" si="3"/>
        <v>1971.1200000000035</v>
      </c>
      <c r="G53" s="3">
        <v>0</v>
      </c>
    </row>
    <row r="54" spans="1:7" x14ac:dyDescent="0.15">
      <c r="A54" s="2" t="s">
        <v>16</v>
      </c>
      <c r="B54" s="4">
        <v>40497</v>
      </c>
      <c r="C54" s="5" t="s">
        <v>144</v>
      </c>
      <c r="D54" s="7">
        <v>2.4900000000000002</v>
      </c>
      <c r="E54" s="7"/>
      <c r="F54" s="7">
        <f t="shared" si="3"/>
        <v>2091.0000000000036</v>
      </c>
      <c r="G54" s="3">
        <v>0</v>
      </c>
    </row>
    <row r="55" spans="1:7" x14ac:dyDescent="0.15">
      <c r="A55" s="2" t="s">
        <v>6</v>
      </c>
      <c r="B55" s="4">
        <v>40483</v>
      </c>
      <c r="C55" s="5" t="s">
        <v>115</v>
      </c>
      <c r="D55" s="7">
        <v>183</v>
      </c>
      <c r="E55" s="7"/>
      <c r="F55" s="7">
        <f t="shared" si="3"/>
        <v>2093.4900000000034</v>
      </c>
      <c r="G55" s="3">
        <v>0</v>
      </c>
    </row>
    <row r="56" spans="1:7" x14ac:dyDescent="0.15">
      <c r="A56" s="2" t="s">
        <v>16</v>
      </c>
      <c r="B56" s="4">
        <v>40451</v>
      </c>
      <c r="C56" s="5" t="s">
        <v>144</v>
      </c>
      <c r="D56" s="7">
        <v>15.15</v>
      </c>
      <c r="E56" s="7"/>
      <c r="F56" s="7">
        <f t="shared" si="3"/>
        <v>2276.4900000000034</v>
      </c>
      <c r="G56" s="3">
        <v>0</v>
      </c>
    </row>
    <row r="57" spans="1:7" x14ac:dyDescent="0.15">
      <c r="A57" s="2" t="s">
        <v>16</v>
      </c>
      <c r="B57" s="4">
        <v>40450</v>
      </c>
      <c r="C57" s="5" t="s">
        <v>144</v>
      </c>
      <c r="D57" s="7">
        <v>2.4900000000000002</v>
      </c>
      <c r="E57" s="7"/>
      <c r="F57" s="7">
        <f t="shared" si="3"/>
        <v>2291.6400000000035</v>
      </c>
      <c r="G57" s="3">
        <v>0</v>
      </c>
    </row>
    <row r="58" spans="1:7" x14ac:dyDescent="0.15">
      <c r="A58" s="2" t="s">
        <v>6</v>
      </c>
      <c r="B58" s="4">
        <v>40435</v>
      </c>
      <c r="C58" s="5" t="s">
        <v>115</v>
      </c>
      <c r="D58" s="7">
        <v>19.98</v>
      </c>
      <c r="E58" s="7"/>
      <c r="F58" s="7">
        <f t="shared" si="3"/>
        <v>2294.1300000000033</v>
      </c>
      <c r="G58" s="3">
        <v>0</v>
      </c>
    </row>
    <row r="59" spans="1:7" x14ac:dyDescent="0.15">
      <c r="A59" s="2" t="s">
        <v>6</v>
      </c>
      <c r="B59" s="4">
        <v>40407</v>
      </c>
      <c r="C59" s="5" t="s">
        <v>115</v>
      </c>
      <c r="D59" s="7">
        <v>19.98</v>
      </c>
      <c r="E59" s="7"/>
      <c r="F59" s="7">
        <f t="shared" si="3"/>
        <v>2314.1100000000033</v>
      </c>
      <c r="G59" s="3">
        <v>0</v>
      </c>
    </row>
    <row r="60" spans="1:7" x14ac:dyDescent="0.15">
      <c r="A60" s="2" t="s">
        <v>6</v>
      </c>
      <c r="B60" s="4">
        <v>40361</v>
      </c>
      <c r="C60" s="5" t="s">
        <v>115</v>
      </c>
      <c r="D60" s="7">
        <v>81.36</v>
      </c>
      <c r="E60" s="7"/>
      <c r="F60" s="7">
        <f t="shared" si="3"/>
        <v>2334.0900000000033</v>
      </c>
      <c r="G60" s="3">
        <v>0</v>
      </c>
    </row>
    <row r="61" spans="1:7" x14ac:dyDescent="0.15">
      <c r="A61" s="2" t="s">
        <v>16</v>
      </c>
      <c r="B61" s="4">
        <v>40359</v>
      </c>
      <c r="C61" s="5" t="s">
        <v>144</v>
      </c>
      <c r="D61" s="7">
        <v>15.3</v>
      </c>
      <c r="E61" s="7"/>
      <c r="F61" s="7">
        <f t="shared" si="3"/>
        <v>2415.4500000000035</v>
      </c>
      <c r="G61" s="3">
        <v>0</v>
      </c>
    </row>
    <row r="62" spans="1:7" x14ac:dyDescent="0.15">
      <c r="A62" s="2" t="s">
        <v>16</v>
      </c>
      <c r="B62" s="4">
        <v>40346</v>
      </c>
      <c r="C62" s="5" t="s">
        <v>144</v>
      </c>
      <c r="D62" s="7">
        <v>2.4900000000000002</v>
      </c>
      <c r="E62" s="7"/>
      <c r="F62" s="7">
        <f t="shared" si="3"/>
        <v>2430.7500000000036</v>
      </c>
      <c r="G62" s="3">
        <v>0</v>
      </c>
    </row>
    <row r="63" spans="1:7" x14ac:dyDescent="0.15">
      <c r="A63" s="2" t="s">
        <v>6</v>
      </c>
      <c r="B63" s="4">
        <v>40302</v>
      </c>
      <c r="C63" s="5" t="s">
        <v>115</v>
      </c>
      <c r="D63" s="7">
        <v>19.98</v>
      </c>
      <c r="E63" s="7"/>
      <c r="F63" s="7">
        <f t="shared" si="3"/>
        <v>2433.2400000000034</v>
      </c>
      <c r="G63" s="3">
        <v>0</v>
      </c>
    </row>
    <row r="64" spans="1:7" x14ac:dyDescent="0.15">
      <c r="A64" s="2" t="s">
        <v>16</v>
      </c>
      <c r="B64" s="4">
        <v>40301</v>
      </c>
      <c r="C64" s="5" t="s">
        <v>144</v>
      </c>
      <c r="D64" s="7">
        <v>2.4900000000000002</v>
      </c>
      <c r="E64" s="7"/>
      <c r="F64" s="7">
        <f t="shared" si="3"/>
        <v>2453.2200000000034</v>
      </c>
      <c r="G64" s="3">
        <v>0</v>
      </c>
    </row>
    <row r="65" spans="1:15" x14ac:dyDescent="0.15">
      <c r="A65" s="2" t="s">
        <v>6</v>
      </c>
      <c r="B65" s="4">
        <v>40297</v>
      </c>
      <c r="C65" s="5" t="s">
        <v>115</v>
      </c>
      <c r="D65" s="7">
        <v>119.95</v>
      </c>
      <c r="E65" s="7"/>
      <c r="F65" s="7">
        <f t="shared" ref="F65:F72" si="4">F66-D65+E65</f>
        <v>2455.7100000000032</v>
      </c>
      <c r="G65" s="3">
        <v>0</v>
      </c>
    </row>
    <row r="66" spans="1:15" x14ac:dyDescent="0.15">
      <c r="A66" s="2" t="s">
        <v>6</v>
      </c>
      <c r="B66" s="4">
        <v>40288</v>
      </c>
      <c r="C66" s="5" t="s">
        <v>115</v>
      </c>
      <c r="D66" s="7">
        <v>39.96</v>
      </c>
      <c r="E66" s="7"/>
      <c r="F66" s="7">
        <f t="shared" si="4"/>
        <v>2575.660000000003</v>
      </c>
      <c r="G66" s="3">
        <v>0</v>
      </c>
    </row>
    <row r="67" spans="1:15" x14ac:dyDescent="0.15">
      <c r="A67" s="2" t="s">
        <v>6</v>
      </c>
      <c r="B67" s="4">
        <v>40276</v>
      </c>
      <c r="C67" s="5" t="s">
        <v>115</v>
      </c>
      <c r="D67" s="7">
        <v>116</v>
      </c>
      <c r="E67" s="7"/>
      <c r="F67" s="7">
        <f t="shared" si="4"/>
        <v>2615.6200000000031</v>
      </c>
      <c r="G67" s="3">
        <v>0</v>
      </c>
    </row>
    <row r="68" spans="1:15" x14ac:dyDescent="0.15">
      <c r="A68" s="2" t="s">
        <v>16</v>
      </c>
      <c r="B68" s="4">
        <v>40268</v>
      </c>
      <c r="C68" s="5" t="s">
        <v>144</v>
      </c>
      <c r="D68" s="7">
        <v>15.3</v>
      </c>
      <c r="E68" s="7"/>
      <c r="F68" s="7">
        <f t="shared" si="4"/>
        <v>2731.6200000000031</v>
      </c>
      <c r="G68" s="3">
        <v>0</v>
      </c>
    </row>
    <row r="69" spans="1:15" x14ac:dyDescent="0.15">
      <c r="A69" s="2" t="s">
        <v>16</v>
      </c>
      <c r="B69" s="4">
        <v>40253</v>
      </c>
      <c r="C69" s="5" t="s">
        <v>144</v>
      </c>
      <c r="D69" s="7">
        <v>2.4900000000000002</v>
      </c>
      <c r="E69" s="7"/>
      <c r="F69" s="7">
        <f t="shared" si="4"/>
        <v>2746.9200000000033</v>
      </c>
      <c r="G69" s="3">
        <v>0</v>
      </c>
    </row>
    <row r="70" spans="1:15" x14ac:dyDescent="0.15">
      <c r="A70" s="2" t="s">
        <v>6</v>
      </c>
      <c r="B70" s="4">
        <v>40253</v>
      </c>
      <c r="C70" s="5" t="s">
        <v>115</v>
      </c>
      <c r="D70" s="7">
        <v>29</v>
      </c>
      <c r="E70" s="7"/>
      <c r="F70" s="7">
        <f t="shared" si="4"/>
        <v>2749.410000000003</v>
      </c>
      <c r="G70" s="3">
        <v>0</v>
      </c>
    </row>
    <row r="71" spans="1:15" x14ac:dyDescent="0.15">
      <c r="A71" s="2" t="s">
        <v>6</v>
      </c>
      <c r="B71" s="4">
        <v>40211</v>
      </c>
      <c r="C71" s="5" t="s">
        <v>115</v>
      </c>
      <c r="D71" s="7">
        <v>39</v>
      </c>
      <c r="E71" s="7"/>
      <c r="F71" s="7">
        <f t="shared" si="4"/>
        <v>2778.410000000003</v>
      </c>
      <c r="G71" s="3">
        <v>0</v>
      </c>
    </row>
    <row r="72" spans="1:15" x14ac:dyDescent="0.15">
      <c r="A72" s="2" t="s">
        <v>6</v>
      </c>
      <c r="B72" s="4">
        <v>40207</v>
      </c>
      <c r="C72" s="5" t="s">
        <v>115</v>
      </c>
      <c r="D72" s="7">
        <v>29</v>
      </c>
      <c r="E72" s="7"/>
      <c r="F72" s="7">
        <f t="shared" si="4"/>
        <v>2817.410000000003</v>
      </c>
      <c r="G72" s="3">
        <v>0</v>
      </c>
    </row>
    <row r="73" spans="1:15" x14ac:dyDescent="0.15">
      <c r="A73" s="2" t="s">
        <v>39</v>
      </c>
      <c r="B73" s="4">
        <v>40185</v>
      </c>
      <c r="C73" s="5" t="s">
        <v>149</v>
      </c>
      <c r="D73" s="7"/>
      <c r="E73" s="7">
        <v>100</v>
      </c>
      <c r="F73" s="7">
        <f>F75-D73+E73</f>
        <v>2846.410000000003</v>
      </c>
      <c r="G73" s="3">
        <v>0</v>
      </c>
    </row>
    <row r="74" spans="1:15" s="18" customFormat="1" ht="22.5" customHeight="1" x14ac:dyDescent="0.15">
      <c r="A74" s="19" t="s">
        <v>146</v>
      </c>
      <c r="B74" s="19"/>
      <c r="C74" s="30"/>
      <c r="D74" s="20"/>
      <c r="E74" s="20"/>
      <c r="F74" s="21"/>
      <c r="G74" s="22"/>
      <c r="H74" s="28"/>
      <c r="J74" s="24">
        <f>SUM(D75:D112)</f>
        <v>1034.6799999999998</v>
      </c>
      <c r="K74" s="24">
        <f>SUM(E75:E112)</f>
        <v>1200</v>
      </c>
      <c r="L74" s="24">
        <f>F114</f>
        <v>2581.0900000000024</v>
      </c>
      <c r="M74" s="24">
        <f>F75</f>
        <v>2746.410000000003</v>
      </c>
      <c r="N74" s="25"/>
      <c r="O74" s="31"/>
    </row>
    <row r="75" spans="1:15" x14ac:dyDescent="0.15">
      <c r="A75" s="2" t="s">
        <v>16</v>
      </c>
      <c r="B75" s="4">
        <v>40178</v>
      </c>
      <c r="C75" s="5" t="s">
        <v>144</v>
      </c>
      <c r="D75" s="7">
        <v>16.95</v>
      </c>
      <c r="E75" s="7"/>
      <c r="F75" s="7">
        <f t="shared" ref="F75:F81" si="5">F76-D75+E75</f>
        <v>2746.410000000003</v>
      </c>
      <c r="G75" s="3">
        <v>0</v>
      </c>
    </row>
    <row r="76" spans="1:15" x14ac:dyDescent="0.15">
      <c r="A76" s="2" t="s">
        <v>105</v>
      </c>
      <c r="B76" s="4">
        <v>40168</v>
      </c>
      <c r="C76" s="5" t="s">
        <v>149</v>
      </c>
      <c r="D76" s="7"/>
      <c r="E76" s="7">
        <v>100</v>
      </c>
      <c r="F76" s="7">
        <f t="shared" si="5"/>
        <v>2763.3600000000029</v>
      </c>
      <c r="G76" s="3">
        <v>0</v>
      </c>
    </row>
    <row r="77" spans="1:15" x14ac:dyDescent="0.15">
      <c r="A77" s="2" t="s">
        <v>13</v>
      </c>
      <c r="B77" s="4">
        <v>40165</v>
      </c>
      <c r="C77" s="5" t="s">
        <v>21</v>
      </c>
      <c r="D77" s="7">
        <v>89.6</v>
      </c>
      <c r="E77" s="7"/>
      <c r="F77" s="7">
        <f t="shared" si="5"/>
        <v>2663.3600000000029</v>
      </c>
      <c r="G77" s="3">
        <v>0</v>
      </c>
    </row>
    <row r="78" spans="1:15" x14ac:dyDescent="0.15">
      <c r="A78" s="2" t="s">
        <v>152</v>
      </c>
      <c r="B78" s="4">
        <v>40165</v>
      </c>
      <c r="C78" s="5" t="s">
        <v>149</v>
      </c>
      <c r="D78" s="7"/>
      <c r="E78" s="7">
        <v>100</v>
      </c>
      <c r="F78" s="7">
        <f t="shared" si="5"/>
        <v>2752.9600000000028</v>
      </c>
      <c r="G78" s="3">
        <v>0</v>
      </c>
    </row>
    <row r="79" spans="1:15" x14ac:dyDescent="0.15">
      <c r="A79" s="2" t="s">
        <v>102</v>
      </c>
      <c r="B79" s="4">
        <v>40165</v>
      </c>
      <c r="C79" s="5" t="s">
        <v>149</v>
      </c>
      <c r="D79" s="7"/>
      <c r="E79" s="7">
        <v>100</v>
      </c>
      <c r="F79" s="7">
        <f t="shared" si="5"/>
        <v>2652.9600000000028</v>
      </c>
      <c r="G79" s="3">
        <v>0</v>
      </c>
    </row>
    <row r="80" spans="1:15" x14ac:dyDescent="0.15">
      <c r="A80" s="2" t="s">
        <v>128</v>
      </c>
      <c r="B80" s="4">
        <v>40164</v>
      </c>
      <c r="C80" s="5" t="s">
        <v>149</v>
      </c>
      <c r="D80" s="7"/>
      <c r="E80" s="7">
        <v>100</v>
      </c>
      <c r="F80" s="7">
        <f t="shared" si="5"/>
        <v>2552.9600000000028</v>
      </c>
      <c r="G80" s="3">
        <v>0</v>
      </c>
    </row>
    <row r="81" spans="1:9" x14ac:dyDescent="0.15">
      <c r="A81" s="2" t="s">
        <v>16</v>
      </c>
      <c r="B81" s="4">
        <v>40163</v>
      </c>
      <c r="C81" s="5" t="s">
        <v>144</v>
      </c>
      <c r="D81" s="7">
        <v>2.4900000000000002</v>
      </c>
      <c r="E81" s="7"/>
      <c r="F81" s="7">
        <f t="shared" si="5"/>
        <v>2452.9600000000028</v>
      </c>
      <c r="G81" s="3">
        <v>0</v>
      </c>
    </row>
    <row r="82" spans="1:9" x14ac:dyDescent="0.15">
      <c r="A82" s="2" t="s">
        <v>127</v>
      </c>
      <c r="B82" s="4">
        <v>40163</v>
      </c>
      <c r="C82" s="5" t="s">
        <v>149</v>
      </c>
      <c r="D82" s="7"/>
      <c r="E82" s="7">
        <v>100</v>
      </c>
      <c r="F82" s="7">
        <f t="shared" ref="F82:F94" si="6">F83-D82+E82</f>
        <v>2455.4500000000025</v>
      </c>
      <c r="G82" s="3">
        <v>0</v>
      </c>
    </row>
    <row r="83" spans="1:9" x14ac:dyDescent="0.15">
      <c r="A83" s="2" t="s">
        <v>150</v>
      </c>
      <c r="B83" s="4">
        <v>40162</v>
      </c>
      <c r="C83" s="5" t="s">
        <v>149</v>
      </c>
      <c r="D83" s="7"/>
      <c r="E83" s="7">
        <v>100</v>
      </c>
      <c r="F83" s="7">
        <f t="shared" si="6"/>
        <v>2355.4500000000025</v>
      </c>
      <c r="G83" s="3">
        <v>0</v>
      </c>
      <c r="I83" s="2" t="s">
        <v>151</v>
      </c>
    </row>
    <row r="84" spans="1:9" x14ac:dyDescent="0.15">
      <c r="A84" s="2" t="s">
        <v>107</v>
      </c>
      <c r="B84" s="4">
        <v>40161</v>
      </c>
      <c r="C84" s="5" t="s">
        <v>149</v>
      </c>
      <c r="D84" s="7"/>
      <c r="E84" s="7">
        <v>100</v>
      </c>
      <c r="F84" s="7">
        <f t="shared" si="6"/>
        <v>2255.4500000000025</v>
      </c>
      <c r="G84" s="3">
        <v>0</v>
      </c>
    </row>
    <row r="85" spans="1:9" x14ac:dyDescent="0.15">
      <c r="A85" s="2" t="s">
        <v>103</v>
      </c>
      <c r="B85" s="4">
        <v>40158</v>
      </c>
      <c r="C85" s="5" t="s">
        <v>149</v>
      </c>
      <c r="D85" s="7"/>
      <c r="E85" s="7">
        <v>100</v>
      </c>
      <c r="F85" s="7">
        <f t="shared" si="6"/>
        <v>2155.4500000000025</v>
      </c>
      <c r="G85" s="3">
        <v>0</v>
      </c>
    </row>
    <row r="86" spans="1:9" x14ac:dyDescent="0.15">
      <c r="A86" s="2" t="s">
        <v>140</v>
      </c>
      <c r="B86" s="4">
        <v>40158</v>
      </c>
      <c r="C86" s="5" t="s">
        <v>149</v>
      </c>
      <c r="D86" s="7"/>
      <c r="E86" s="7">
        <v>100</v>
      </c>
      <c r="F86" s="7">
        <f t="shared" si="6"/>
        <v>2055.4500000000025</v>
      </c>
      <c r="G86" s="3">
        <v>0</v>
      </c>
    </row>
    <row r="87" spans="1:9" x14ac:dyDescent="0.15">
      <c r="A87" s="2" t="s">
        <v>56</v>
      </c>
      <c r="B87" s="4">
        <v>40157</v>
      </c>
      <c r="C87" s="5" t="s">
        <v>149</v>
      </c>
      <c r="D87" s="7"/>
      <c r="E87" s="7">
        <v>100</v>
      </c>
      <c r="F87" s="7">
        <f t="shared" si="6"/>
        <v>1955.4500000000025</v>
      </c>
      <c r="G87" s="3">
        <v>0</v>
      </c>
    </row>
    <row r="88" spans="1:9" x14ac:dyDescent="0.15">
      <c r="A88" s="2" t="s">
        <v>6</v>
      </c>
      <c r="B88" s="4">
        <v>40156</v>
      </c>
      <c r="C88" s="5" t="s">
        <v>115</v>
      </c>
      <c r="D88" s="7">
        <v>21.42</v>
      </c>
      <c r="E88" s="7"/>
      <c r="F88" s="7">
        <f t="shared" si="6"/>
        <v>1855.4500000000025</v>
      </c>
      <c r="G88" s="3">
        <v>0</v>
      </c>
    </row>
    <row r="89" spans="1:9" x14ac:dyDescent="0.15">
      <c r="A89" s="2" t="s">
        <v>133</v>
      </c>
      <c r="B89" s="4">
        <v>40150</v>
      </c>
      <c r="C89" s="5" t="s">
        <v>149</v>
      </c>
      <c r="D89" s="7"/>
      <c r="E89" s="7">
        <v>100</v>
      </c>
      <c r="F89" s="7">
        <f t="shared" si="6"/>
        <v>1876.8700000000026</v>
      </c>
      <c r="G89" s="3">
        <v>0</v>
      </c>
    </row>
    <row r="90" spans="1:9" x14ac:dyDescent="0.15">
      <c r="A90" s="2" t="s">
        <v>6</v>
      </c>
      <c r="B90" s="4">
        <v>40148</v>
      </c>
      <c r="C90" s="5" t="s">
        <v>115</v>
      </c>
      <c r="D90" s="7">
        <v>29</v>
      </c>
      <c r="E90" s="7"/>
      <c r="F90" s="7">
        <f t="shared" si="6"/>
        <v>1776.8700000000026</v>
      </c>
      <c r="G90" s="3">
        <v>0</v>
      </c>
    </row>
    <row r="91" spans="1:9" x14ac:dyDescent="0.15">
      <c r="A91" s="2" t="s">
        <v>6</v>
      </c>
      <c r="B91" s="4">
        <v>40141</v>
      </c>
      <c r="C91" s="5" t="s">
        <v>115</v>
      </c>
      <c r="D91" s="7">
        <v>119.88</v>
      </c>
      <c r="E91" s="7"/>
      <c r="F91" s="7">
        <f t="shared" si="6"/>
        <v>1805.8700000000026</v>
      </c>
      <c r="G91" s="3">
        <v>0</v>
      </c>
    </row>
    <row r="92" spans="1:9" x14ac:dyDescent="0.15">
      <c r="A92" s="2" t="s">
        <v>16</v>
      </c>
      <c r="B92" s="4">
        <v>40119</v>
      </c>
      <c r="C92" s="5" t="s">
        <v>144</v>
      </c>
      <c r="D92" s="7">
        <v>2.4900000000000002</v>
      </c>
      <c r="E92" s="7"/>
      <c r="F92" s="7">
        <f t="shared" si="6"/>
        <v>1925.7500000000027</v>
      </c>
      <c r="G92" s="3">
        <v>0</v>
      </c>
    </row>
    <row r="93" spans="1:9" x14ac:dyDescent="0.15">
      <c r="A93" s="2" t="s">
        <v>6</v>
      </c>
      <c r="B93" s="4">
        <v>40116</v>
      </c>
      <c r="C93" s="5" t="s">
        <v>115</v>
      </c>
      <c r="D93" s="7">
        <v>119.95</v>
      </c>
      <c r="E93" s="7"/>
      <c r="F93" s="7">
        <f t="shared" si="6"/>
        <v>1928.2400000000027</v>
      </c>
      <c r="G93" s="3">
        <v>0</v>
      </c>
    </row>
    <row r="94" spans="1:9" x14ac:dyDescent="0.15">
      <c r="A94" s="2" t="s">
        <v>6</v>
      </c>
      <c r="B94" s="4">
        <v>40095</v>
      </c>
      <c r="C94" s="5" t="s">
        <v>115</v>
      </c>
      <c r="D94" s="7">
        <v>63.05</v>
      </c>
      <c r="E94" s="7"/>
      <c r="F94" s="7">
        <f t="shared" si="6"/>
        <v>2048.1900000000028</v>
      </c>
      <c r="G94" s="3">
        <v>0</v>
      </c>
    </row>
    <row r="95" spans="1:9" x14ac:dyDescent="0.15">
      <c r="A95" s="2" t="s">
        <v>16</v>
      </c>
      <c r="B95" s="4">
        <v>40086</v>
      </c>
      <c r="C95" s="5" t="s">
        <v>144</v>
      </c>
      <c r="D95" s="7">
        <v>14.85</v>
      </c>
      <c r="E95" s="7"/>
      <c r="F95" s="7">
        <f t="shared" ref="F95:F100" si="7">F96-D95+E95</f>
        <v>2111.240000000003</v>
      </c>
      <c r="G95" s="3">
        <v>0</v>
      </c>
    </row>
    <row r="96" spans="1:9" x14ac:dyDescent="0.15">
      <c r="A96" s="2" t="s">
        <v>6</v>
      </c>
      <c r="B96" s="4">
        <v>40074</v>
      </c>
      <c r="C96" s="5" t="s">
        <v>115</v>
      </c>
      <c r="D96" s="7">
        <v>39.96</v>
      </c>
      <c r="E96" s="7"/>
      <c r="F96" s="7">
        <f t="shared" si="7"/>
        <v>2126.0900000000029</v>
      </c>
      <c r="G96" s="3">
        <v>0</v>
      </c>
    </row>
    <row r="97" spans="1:7" x14ac:dyDescent="0.15">
      <c r="A97" s="2" t="s">
        <v>16</v>
      </c>
      <c r="B97" s="4">
        <v>40073</v>
      </c>
      <c r="C97" s="5" t="s">
        <v>144</v>
      </c>
      <c r="D97" s="7">
        <v>2.4900000000000002</v>
      </c>
      <c r="E97" s="7"/>
      <c r="F97" s="7">
        <f t="shared" si="7"/>
        <v>2166.0500000000029</v>
      </c>
      <c r="G97" s="3">
        <v>0</v>
      </c>
    </row>
    <row r="98" spans="1:7" x14ac:dyDescent="0.15">
      <c r="A98" s="2" t="s">
        <v>16</v>
      </c>
      <c r="B98" s="4">
        <v>40029</v>
      </c>
      <c r="C98" s="5" t="s">
        <v>144</v>
      </c>
      <c r="D98" s="7">
        <v>2.4900000000000002</v>
      </c>
      <c r="E98" s="7"/>
      <c r="F98" s="7">
        <f t="shared" si="7"/>
        <v>2168.5400000000027</v>
      </c>
      <c r="G98" s="3">
        <v>0</v>
      </c>
    </row>
    <row r="99" spans="1:7" x14ac:dyDescent="0.15">
      <c r="A99" s="2" t="s">
        <v>16</v>
      </c>
      <c r="B99" s="4">
        <v>39994</v>
      </c>
      <c r="C99" s="5" t="s">
        <v>144</v>
      </c>
      <c r="D99" s="7">
        <v>15.75</v>
      </c>
      <c r="E99" s="7"/>
      <c r="F99" s="7">
        <f t="shared" si="7"/>
        <v>2171.0300000000025</v>
      </c>
      <c r="G99" s="3">
        <v>0</v>
      </c>
    </row>
    <row r="100" spans="1:7" x14ac:dyDescent="0.15">
      <c r="A100" s="2" t="s">
        <v>6</v>
      </c>
      <c r="B100" s="4">
        <v>39994</v>
      </c>
      <c r="C100" s="5" t="s">
        <v>115</v>
      </c>
      <c r="D100" s="7">
        <v>59.94</v>
      </c>
      <c r="E100" s="7"/>
      <c r="F100" s="7">
        <f t="shared" si="7"/>
        <v>2186.7800000000025</v>
      </c>
      <c r="G100" s="3">
        <v>0</v>
      </c>
    </row>
    <row r="101" spans="1:7" x14ac:dyDescent="0.15">
      <c r="A101" s="2" t="s">
        <v>16</v>
      </c>
      <c r="B101" s="4">
        <v>39983</v>
      </c>
      <c r="C101" s="5" t="s">
        <v>144</v>
      </c>
      <c r="D101" s="7">
        <v>2.4900000000000002</v>
      </c>
      <c r="E101" s="7"/>
      <c r="F101" s="7">
        <f t="shared" ref="F101:F111" si="8">F102-D101+E101</f>
        <v>2246.7200000000025</v>
      </c>
      <c r="G101" s="3">
        <v>0</v>
      </c>
    </row>
    <row r="102" spans="1:7" x14ac:dyDescent="0.15">
      <c r="A102" s="41" t="s">
        <v>6</v>
      </c>
      <c r="B102" s="4">
        <v>39973</v>
      </c>
      <c r="C102" s="5" t="s">
        <v>115</v>
      </c>
      <c r="D102" s="7">
        <v>21.42</v>
      </c>
      <c r="E102" s="7"/>
      <c r="F102" s="7">
        <f t="shared" si="8"/>
        <v>2249.2100000000023</v>
      </c>
      <c r="G102" s="3">
        <v>0</v>
      </c>
    </row>
    <row r="103" spans="1:7" x14ac:dyDescent="0.15">
      <c r="A103" s="2" t="s">
        <v>6</v>
      </c>
      <c r="B103" s="4">
        <v>39938</v>
      </c>
      <c r="C103" s="5" t="s">
        <v>115</v>
      </c>
      <c r="D103" s="7">
        <v>19.98</v>
      </c>
      <c r="E103" s="7"/>
      <c r="F103" s="7">
        <f t="shared" si="8"/>
        <v>2270.6300000000024</v>
      </c>
      <c r="G103" s="3">
        <v>0</v>
      </c>
    </row>
    <row r="104" spans="1:7" x14ac:dyDescent="0.15">
      <c r="A104" s="2" t="s">
        <v>16</v>
      </c>
      <c r="B104" s="4">
        <v>39937</v>
      </c>
      <c r="C104" s="5" t="s">
        <v>144</v>
      </c>
      <c r="D104" s="7">
        <v>2.4900000000000002</v>
      </c>
      <c r="E104" s="7"/>
      <c r="F104" s="7">
        <f t="shared" si="8"/>
        <v>2290.6100000000024</v>
      </c>
      <c r="G104" s="3">
        <v>0</v>
      </c>
    </row>
    <row r="105" spans="1:7" x14ac:dyDescent="0.15">
      <c r="A105" s="2" t="s">
        <v>6</v>
      </c>
      <c r="B105" s="4">
        <v>39932</v>
      </c>
      <c r="C105" s="5" t="s">
        <v>115</v>
      </c>
      <c r="D105" s="7">
        <v>119.88</v>
      </c>
      <c r="E105" s="7"/>
      <c r="F105" s="7">
        <f t="shared" si="8"/>
        <v>2293.1000000000022</v>
      </c>
      <c r="G105" s="3">
        <v>0</v>
      </c>
    </row>
    <row r="106" spans="1:7" x14ac:dyDescent="0.15">
      <c r="A106" s="2" t="s">
        <v>6</v>
      </c>
      <c r="B106" s="4">
        <v>39925</v>
      </c>
      <c r="C106" s="5" t="s">
        <v>115</v>
      </c>
      <c r="D106" s="7">
        <v>39.96</v>
      </c>
      <c r="E106" s="7"/>
      <c r="F106" s="7">
        <f t="shared" si="8"/>
        <v>2412.9800000000023</v>
      </c>
      <c r="G106" s="3">
        <v>0</v>
      </c>
    </row>
    <row r="107" spans="1:7" x14ac:dyDescent="0.15">
      <c r="A107" s="2" t="s">
        <v>148</v>
      </c>
      <c r="B107" s="4">
        <v>39919</v>
      </c>
      <c r="C107" s="5" t="s">
        <v>149</v>
      </c>
      <c r="D107" s="7"/>
      <c r="E107" s="7">
        <v>100</v>
      </c>
      <c r="F107" s="7">
        <f t="shared" si="8"/>
        <v>2452.9400000000023</v>
      </c>
      <c r="G107" s="3">
        <v>0</v>
      </c>
    </row>
    <row r="108" spans="1:7" x14ac:dyDescent="0.15">
      <c r="A108" s="2" t="s">
        <v>6</v>
      </c>
      <c r="B108" s="4">
        <v>39911</v>
      </c>
      <c r="C108" s="5" t="s">
        <v>115</v>
      </c>
      <c r="D108" s="7">
        <v>116</v>
      </c>
      <c r="E108" s="7"/>
      <c r="F108" s="7">
        <f t="shared" si="8"/>
        <v>2352.9400000000023</v>
      </c>
      <c r="G108" s="3">
        <v>0</v>
      </c>
    </row>
    <row r="109" spans="1:7" x14ac:dyDescent="0.15">
      <c r="A109" s="2" t="s">
        <v>16</v>
      </c>
      <c r="B109" s="4">
        <v>39903</v>
      </c>
      <c r="C109" s="5" t="s">
        <v>144</v>
      </c>
      <c r="D109" s="7">
        <v>15.15</v>
      </c>
      <c r="E109" s="7"/>
      <c r="F109" s="7">
        <f t="shared" si="8"/>
        <v>2468.9400000000023</v>
      </c>
      <c r="G109" s="3">
        <v>0</v>
      </c>
    </row>
    <row r="110" spans="1:7" x14ac:dyDescent="0.15">
      <c r="A110" s="2" t="s">
        <v>6</v>
      </c>
      <c r="B110" s="4">
        <v>39888</v>
      </c>
      <c r="C110" s="5" t="s">
        <v>115</v>
      </c>
      <c r="D110" s="7">
        <v>29</v>
      </c>
      <c r="E110" s="7"/>
      <c r="F110" s="7">
        <f t="shared" si="8"/>
        <v>2484.0900000000024</v>
      </c>
      <c r="G110" s="3">
        <v>0</v>
      </c>
    </row>
    <row r="111" spans="1:7" x14ac:dyDescent="0.15">
      <c r="A111" s="2" t="s">
        <v>6</v>
      </c>
      <c r="B111" s="4">
        <v>39847</v>
      </c>
      <c r="C111" s="5" t="s">
        <v>115</v>
      </c>
      <c r="D111" s="7">
        <v>39</v>
      </c>
      <c r="E111" s="7"/>
      <c r="F111" s="7">
        <f t="shared" si="8"/>
        <v>2513.0900000000024</v>
      </c>
      <c r="G111" s="3">
        <v>0</v>
      </c>
    </row>
    <row r="112" spans="1:7" x14ac:dyDescent="0.15">
      <c r="A112" s="2" t="s">
        <v>6</v>
      </c>
      <c r="B112" s="4">
        <v>39843</v>
      </c>
      <c r="C112" s="5" t="s">
        <v>115</v>
      </c>
      <c r="D112" s="7">
        <v>29</v>
      </c>
      <c r="E112" s="7"/>
      <c r="F112" s="7">
        <f>F114-D112+E112</f>
        <v>2552.0900000000024</v>
      </c>
      <c r="G112" s="3">
        <v>0</v>
      </c>
    </row>
    <row r="113" spans="1:15" s="18" customFormat="1" ht="22.5" customHeight="1" x14ac:dyDescent="0.15">
      <c r="A113" s="19" t="s">
        <v>145</v>
      </c>
      <c r="B113" s="19"/>
      <c r="C113" s="30"/>
      <c r="D113" s="20"/>
      <c r="E113" s="20"/>
      <c r="F113" s="21"/>
      <c r="G113" s="22"/>
      <c r="H113" s="28"/>
      <c r="J113" s="24">
        <f>SUM(D114:D149)</f>
        <v>1485.68</v>
      </c>
      <c r="K113" s="24">
        <f>SUM(E114:E149)</f>
        <v>800</v>
      </c>
      <c r="L113" s="24">
        <f>F151</f>
        <v>3266.7700000000018</v>
      </c>
      <c r="M113" s="24">
        <f>F114</f>
        <v>2581.0900000000024</v>
      </c>
      <c r="N113" s="25"/>
      <c r="O113" s="31"/>
    </row>
    <row r="114" spans="1:15" x14ac:dyDescent="0.15">
      <c r="A114" s="2" t="s">
        <v>16</v>
      </c>
      <c r="B114" s="4">
        <v>39813</v>
      </c>
      <c r="C114" s="5" t="s">
        <v>144</v>
      </c>
      <c r="D114" s="7">
        <v>15.45</v>
      </c>
      <c r="E114" s="7"/>
      <c r="F114" s="7">
        <f t="shared" ref="F114:F133" si="9">F115-D114+E114</f>
        <v>2581.0900000000024</v>
      </c>
      <c r="G114" s="3">
        <v>0</v>
      </c>
    </row>
    <row r="115" spans="1:15" x14ac:dyDescent="0.15">
      <c r="A115" s="2" t="s">
        <v>16</v>
      </c>
      <c r="B115" s="4">
        <v>39797</v>
      </c>
      <c r="C115" s="5" t="s">
        <v>144</v>
      </c>
      <c r="D115" s="7">
        <v>2.4900000000000002</v>
      </c>
      <c r="E115" s="7"/>
      <c r="F115" s="7">
        <f t="shared" si="9"/>
        <v>2596.5400000000022</v>
      </c>
      <c r="G115" s="3">
        <v>0</v>
      </c>
    </row>
    <row r="116" spans="1:15" x14ac:dyDescent="0.15">
      <c r="A116" s="2" t="s">
        <v>6</v>
      </c>
      <c r="B116" s="4">
        <v>39790</v>
      </c>
      <c r="C116" s="5" t="s">
        <v>115</v>
      </c>
      <c r="D116" s="7">
        <v>21.42</v>
      </c>
      <c r="E116" s="7"/>
      <c r="F116" s="7">
        <f t="shared" si="9"/>
        <v>2599.030000000002</v>
      </c>
      <c r="G116" s="3">
        <v>0</v>
      </c>
    </row>
    <row r="117" spans="1:15" x14ac:dyDescent="0.15">
      <c r="A117" s="2" t="s">
        <v>6</v>
      </c>
      <c r="B117" s="4">
        <v>39783</v>
      </c>
      <c r="C117" s="5" t="s">
        <v>115</v>
      </c>
      <c r="D117" s="7">
        <v>29</v>
      </c>
      <c r="E117" s="7"/>
      <c r="F117" s="7">
        <f t="shared" si="9"/>
        <v>2620.4500000000021</v>
      </c>
      <c r="G117" s="3">
        <v>0</v>
      </c>
    </row>
    <row r="118" spans="1:15" x14ac:dyDescent="0.15">
      <c r="A118" s="2" t="s">
        <v>6</v>
      </c>
      <c r="B118" s="4">
        <v>39777</v>
      </c>
      <c r="C118" s="5" t="s">
        <v>115</v>
      </c>
      <c r="D118" s="7">
        <v>199.8</v>
      </c>
      <c r="E118" s="7"/>
      <c r="F118" s="7">
        <f t="shared" si="9"/>
        <v>2649.4500000000021</v>
      </c>
      <c r="G118" s="3">
        <v>0</v>
      </c>
    </row>
    <row r="119" spans="1:15" x14ac:dyDescent="0.15">
      <c r="A119" s="2" t="s">
        <v>6</v>
      </c>
      <c r="B119" s="4">
        <v>39756</v>
      </c>
      <c r="C119" s="5" t="s">
        <v>115</v>
      </c>
      <c r="D119" s="7">
        <v>139.86000000000001</v>
      </c>
      <c r="E119" s="7"/>
      <c r="F119" s="7">
        <f t="shared" si="9"/>
        <v>2849.2500000000023</v>
      </c>
      <c r="G119" s="3">
        <v>0</v>
      </c>
    </row>
    <row r="120" spans="1:15" x14ac:dyDescent="0.15">
      <c r="A120" s="2" t="s">
        <v>16</v>
      </c>
      <c r="B120" s="4">
        <v>39752</v>
      </c>
      <c r="C120" s="5" t="s">
        <v>144</v>
      </c>
      <c r="D120" s="7">
        <v>2.4900000000000002</v>
      </c>
      <c r="E120" s="7"/>
      <c r="F120" s="7">
        <f t="shared" si="9"/>
        <v>2989.1100000000024</v>
      </c>
      <c r="G120" s="3">
        <v>0</v>
      </c>
    </row>
    <row r="121" spans="1:15" x14ac:dyDescent="0.15">
      <c r="A121" s="2" t="s">
        <v>6</v>
      </c>
      <c r="B121" s="4">
        <v>39729</v>
      </c>
      <c r="C121" s="5" t="s">
        <v>115</v>
      </c>
      <c r="D121" s="7">
        <v>63.05</v>
      </c>
      <c r="E121" s="7"/>
      <c r="F121" s="7">
        <f t="shared" si="9"/>
        <v>2991.6000000000022</v>
      </c>
      <c r="G121" s="3">
        <v>0</v>
      </c>
    </row>
    <row r="122" spans="1:15" x14ac:dyDescent="0.15">
      <c r="A122" s="2" t="s">
        <v>16</v>
      </c>
      <c r="B122" s="4">
        <v>39721</v>
      </c>
      <c r="C122" s="5" t="s">
        <v>144</v>
      </c>
      <c r="D122" s="7">
        <v>15.15</v>
      </c>
      <c r="E122" s="7"/>
      <c r="F122" s="7">
        <f t="shared" si="9"/>
        <v>3054.6500000000024</v>
      </c>
      <c r="G122" s="3">
        <v>0</v>
      </c>
    </row>
    <row r="123" spans="1:15" x14ac:dyDescent="0.15">
      <c r="A123" s="2" t="s">
        <v>16</v>
      </c>
      <c r="B123" s="4">
        <v>39707</v>
      </c>
      <c r="C123" s="5" t="s">
        <v>144</v>
      </c>
      <c r="D123" s="7">
        <v>2.4900000000000002</v>
      </c>
      <c r="E123" s="7"/>
      <c r="F123" s="7">
        <f t="shared" si="9"/>
        <v>3069.8000000000025</v>
      </c>
      <c r="G123" s="3">
        <v>0</v>
      </c>
    </row>
    <row r="124" spans="1:15" x14ac:dyDescent="0.15">
      <c r="A124" s="2" t="s">
        <v>6</v>
      </c>
      <c r="B124" s="4">
        <v>39707</v>
      </c>
      <c r="C124" s="5" t="s">
        <v>115</v>
      </c>
      <c r="D124" s="7">
        <v>19.98</v>
      </c>
      <c r="E124" s="7"/>
      <c r="F124" s="7">
        <f t="shared" si="9"/>
        <v>3072.2900000000022</v>
      </c>
      <c r="G124" s="3">
        <v>0</v>
      </c>
    </row>
    <row r="125" spans="1:15" x14ac:dyDescent="0.15">
      <c r="A125" s="2" t="s">
        <v>6</v>
      </c>
      <c r="B125" s="4">
        <v>39678</v>
      </c>
      <c r="C125" s="5" t="s">
        <v>115</v>
      </c>
      <c r="D125" s="7">
        <v>19.98</v>
      </c>
      <c r="E125" s="7"/>
      <c r="F125" s="7">
        <f t="shared" si="9"/>
        <v>3092.2700000000023</v>
      </c>
      <c r="G125" s="3">
        <v>0</v>
      </c>
    </row>
    <row r="126" spans="1:15" x14ac:dyDescent="0.15">
      <c r="A126" s="2" t="s">
        <v>16</v>
      </c>
      <c r="B126" s="4">
        <v>39661</v>
      </c>
      <c r="C126" s="5" t="s">
        <v>144</v>
      </c>
      <c r="D126" s="7">
        <v>2.4900000000000002</v>
      </c>
      <c r="E126" s="7"/>
      <c r="F126" s="7">
        <f t="shared" si="9"/>
        <v>3112.2500000000023</v>
      </c>
      <c r="G126" s="3">
        <v>0</v>
      </c>
    </row>
    <row r="127" spans="1:15" x14ac:dyDescent="0.15">
      <c r="A127" s="2" t="s">
        <v>6</v>
      </c>
      <c r="B127" s="4">
        <v>39630</v>
      </c>
      <c r="C127" s="5" t="s">
        <v>115</v>
      </c>
      <c r="D127" s="7">
        <v>59.94</v>
      </c>
      <c r="E127" s="7"/>
      <c r="F127" s="7">
        <f t="shared" si="9"/>
        <v>3114.7400000000021</v>
      </c>
      <c r="G127" s="3">
        <v>0</v>
      </c>
    </row>
    <row r="128" spans="1:15" x14ac:dyDescent="0.15">
      <c r="A128" s="2" t="s">
        <v>16</v>
      </c>
      <c r="B128" s="4">
        <v>39629</v>
      </c>
      <c r="C128" s="5" t="s">
        <v>144</v>
      </c>
      <c r="D128" s="7">
        <v>15.6</v>
      </c>
      <c r="E128" s="7"/>
      <c r="F128" s="7">
        <f t="shared" si="9"/>
        <v>3174.6800000000021</v>
      </c>
      <c r="G128" s="3">
        <v>0</v>
      </c>
    </row>
    <row r="129" spans="1:7" x14ac:dyDescent="0.15">
      <c r="A129" s="2" t="s">
        <v>16</v>
      </c>
      <c r="B129" s="4">
        <v>39617</v>
      </c>
      <c r="C129" s="5" t="s">
        <v>144</v>
      </c>
      <c r="D129" s="7">
        <v>2.4900000000000002</v>
      </c>
      <c r="E129" s="7"/>
      <c r="F129" s="7">
        <f t="shared" si="9"/>
        <v>3190.280000000002</v>
      </c>
      <c r="G129" s="3">
        <v>0</v>
      </c>
    </row>
    <row r="130" spans="1:7" x14ac:dyDescent="0.15">
      <c r="A130" s="2" t="s">
        <v>6</v>
      </c>
      <c r="B130" s="4">
        <v>39608</v>
      </c>
      <c r="C130" s="5" t="s">
        <v>115</v>
      </c>
      <c r="D130" s="7">
        <v>21.42</v>
      </c>
      <c r="E130" s="7"/>
      <c r="F130" s="7">
        <f t="shared" si="9"/>
        <v>3192.7700000000018</v>
      </c>
      <c r="G130" s="3">
        <v>0</v>
      </c>
    </row>
    <row r="131" spans="1:7" x14ac:dyDescent="0.15">
      <c r="A131" s="2" t="s">
        <v>6</v>
      </c>
      <c r="B131" s="4">
        <v>39573</v>
      </c>
      <c r="C131" s="5" t="s">
        <v>115</v>
      </c>
      <c r="D131" s="7">
        <v>19.98</v>
      </c>
      <c r="E131" s="7"/>
      <c r="F131" s="7">
        <f t="shared" si="9"/>
        <v>3214.1900000000019</v>
      </c>
      <c r="G131" s="3">
        <v>0</v>
      </c>
    </row>
    <row r="132" spans="1:7" x14ac:dyDescent="0.15">
      <c r="A132" s="2" t="s">
        <v>16</v>
      </c>
      <c r="B132" s="4">
        <v>39570</v>
      </c>
      <c r="C132" s="5" t="s">
        <v>144</v>
      </c>
      <c r="D132" s="7">
        <v>2.4900000000000002</v>
      </c>
      <c r="E132" s="7"/>
      <c r="F132" s="7">
        <f t="shared" si="9"/>
        <v>3234.1700000000019</v>
      </c>
      <c r="G132" s="3">
        <v>0</v>
      </c>
    </row>
    <row r="133" spans="1:7" x14ac:dyDescent="0.15">
      <c r="A133" s="2" t="s">
        <v>6</v>
      </c>
      <c r="B133" s="4">
        <v>39567</v>
      </c>
      <c r="C133" s="5" t="s">
        <v>115</v>
      </c>
      <c r="D133" s="7">
        <v>119.88</v>
      </c>
      <c r="E133" s="7"/>
      <c r="F133" s="7">
        <f t="shared" si="9"/>
        <v>3236.6600000000017</v>
      </c>
      <c r="G133" s="3">
        <v>0</v>
      </c>
    </row>
    <row r="134" spans="1:7" x14ac:dyDescent="0.15">
      <c r="A134" s="2" t="s">
        <v>6</v>
      </c>
      <c r="B134" s="4">
        <v>39560</v>
      </c>
      <c r="C134" s="5" t="s">
        <v>115</v>
      </c>
      <c r="D134" s="7">
        <v>79.92</v>
      </c>
      <c r="E134" s="7"/>
      <c r="F134" s="7">
        <f t="shared" ref="F134:F192" si="10">F135-D134+E134</f>
        <v>3356.5400000000018</v>
      </c>
      <c r="G134" s="3">
        <v>0</v>
      </c>
    </row>
    <row r="135" spans="1:7" x14ac:dyDescent="0.15">
      <c r="A135" s="2" t="s">
        <v>6</v>
      </c>
      <c r="B135" s="4">
        <v>39547</v>
      </c>
      <c r="C135" s="5" t="s">
        <v>115</v>
      </c>
      <c r="D135" s="7">
        <v>39.96</v>
      </c>
      <c r="E135" s="7"/>
      <c r="F135" s="7">
        <f t="shared" si="10"/>
        <v>3436.4600000000019</v>
      </c>
      <c r="G135" s="3">
        <v>0</v>
      </c>
    </row>
    <row r="136" spans="1:7" x14ac:dyDescent="0.15">
      <c r="A136" s="2" t="s">
        <v>6</v>
      </c>
      <c r="B136" s="4">
        <v>39546</v>
      </c>
      <c r="C136" s="5" t="s">
        <v>115</v>
      </c>
      <c r="D136" s="7">
        <v>145</v>
      </c>
      <c r="E136" s="7"/>
      <c r="F136" s="7">
        <f t="shared" si="10"/>
        <v>3476.4200000000019</v>
      </c>
      <c r="G136" s="3">
        <v>0</v>
      </c>
    </row>
    <row r="137" spans="1:7" x14ac:dyDescent="0.15">
      <c r="A137" s="2" t="s">
        <v>16</v>
      </c>
      <c r="B137" s="4">
        <v>39538</v>
      </c>
      <c r="C137" s="5" t="s">
        <v>30</v>
      </c>
      <c r="D137" s="7">
        <v>16.350000000000001</v>
      </c>
      <c r="E137" s="7"/>
      <c r="F137" s="7">
        <f t="shared" si="10"/>
        <v>3621.4200000000019</v>
      </c>
      <c r="G137" s="3">
        <v>0</v>
      </c>
    </row>
    <row r="138" spans="1:7" x14ac:dyDescent="0.15">
      <c r="A138" s="2" t="s">
        <v>6</v>
      </c>
      <c r="B138" s="4">
        <v>39521</v>
      </c>
      <c r="C138" s="5" t="s">
        <v>115</v>
      </c>
      <c r="D138" s="7">
        <v>68</v>
      </c>
      <c r="E138" s="7"/>
      <c r="F138" s="7">
        <f t="shared" si="10"/>
        <v>3637.7700000000018</v>
      </c>
      <c r="G138" s="3">
        <v>0</v>
      </c>
    </row>
    <row r="139" spans="1:7" x14ac:dyDescent="0.15">
      <c r="A139" s="2" t="s">
        <v>103</v>
      </c>
      <c r="B139" s="4">
        <v>39511</v>
      </c>
      <c r="C139" s="5" t="s">
        <v>138</v>
      </c>
      <c r="D139" s="7"/>
      <c r="E139" s="7">
        <v>100</v>
      </c>
      <c r="F139" s="7">
        <f t="shared" si="10"/>
        <v>3705.7700000000018</v>
      </c>
      <c r="G139" s="3">
        <v>0</v>
      </c>
    </row>
    <row r="140" spans="1:7" x14ac:dyDescent="0.15">
      <c r="A140" s="2" t="s">
        <v>140</v>
      </c>
      <c r="B140" s="4">
        <v>39505</v>
      </c>
      <c r="C140" s="5" t="s">
        <v>138</v>
      </c>
      <c r="D140" s="7"/>
      <c r="E140" s="7">
        <v>100</v>
      </c>
      <c r="F140" s="7">
        <f t="shared" si="10"/>
        <v>3605.7700000000018</v>
      </c>
      <c r="G140" s="3">
        <v>0</v>
      </c>
    </row>
    <row r="141" spans="1:7" x14ac:dyDescent="0.15">
      <c r="A141" s="2" t="s">
        <v>39</v>
      </c>
      <c r="B141" s="4">
        <v>39505</v>
      </c>
      <c r="C141" s="5" t="s">
        <v>138</v>
      </c>
      <c r="D141" s="7"/>
      <c r="E141" s="7">
        <v>100</v>
      </c>
      <c r="F141" s="7">
        <f t="shared" si="10"/>
        <v>3505.7700000000018</v>
      </c>
      <c r="G141" s="3">
        <v>0</v>
      </c>
    </row>
    <row r="142" spans="1:7" x14ac:dyDescent="0.15">
      <c r="A142" s="2" t="s">
        <v>107</v>
      </c>
      <c r="B142" s="4">
        <v>39504</v>
      </c>
      <c r="C142" s="5" t="s">
        <v>138</v>
      </c>
      <c r="D142" s="7"/>
      <c r="E142" s="7">
        <v>100</v>
      </c>
      <c r="F142" s="7">
        <f t="shared" si="10"/>
        <v>3405.7700000000018</v>
      </c>
      <c r="G142" s="3">
        <v>0</v>
      </c>
    </row>
    <row r="143" spans="1:7" x14ac:dyDescent="0.15">
      <c r="A143" s="2" t="s">
        <v>127</v>
      </c>
      <c r="B143" s="4">
        <v>39496</v>
      </c>
      <c r="C143" s="5" t="s">
        <v>138</v>
      </c>
      <c r="D143" s="7"/>
      <c r="E143" s="7">
        <v>100</v>
      </c>
      <c r="F143" s="7">
        <f t="shared" si="10"/>
        <v>3305.7700000000018</v>
      </c>
      <c r="G143" s="3">
        <v>0</v>
      </c>
    </row>
    <row r="144" spans="1:7" x14ac:dyDescent="0.15">
      <c r="A144" s="2" t="s">
        <v>102</v>
      </c>
      <c r="B144" s="4">
        <v>39490</v>
      </c>
      <c r="C144" s="5" t="s">
        <v>138</v>
      </c>
      <c r="D144" s="7"/>
      <c r="E144" s="7">
        <v>100</v>
      </c>
      <c r="F144" s="7">
        <f t="shared" si="10"/>
        <v>3205.7700000000018</v>
      </c>
      <c r="G144" s="3">
        <v>0</v>
      </c>
    </row>
    <row r="145" spans="1:15" x14ac:dyDescent="0.15">
      <c r="A145" s="2" t="s">
        <v>6</v>
      </c>
      <c r="B145" s="4">
        <v>39477</v>
      </c>
      <c r="C145" s="5" t="s">
        <v>115</v>
      </c>
      <c r="D145" s="7">
        <v>29</v>
      </c>
      <c r="E145" s="7"/>
      <c r="F145" s="7">
        <f t="shared" si="10"/>
        <v>3105.7700000000018</v>
      </c>
      <c r="G145" s="3">
        <v>0</v>
      </c>
    </row>
    <row r="146" spans="1:15" x14ac:dyDescent="0.15">
      <c r="A146" s="2" t="s">
        <v>56</v>
      </c>
      <c r="B146" s="4">
        <v>39475</v>
      </c>
      <c r="C146" s="5" t="s">
        <v>138</v>
      </c>
      <c r="D146" s="7"/>
      <c r="E146" s="7">
        <v>100</v>
      </c>
      <c r="F146" s="7">
        <f t="shared" si="10"/>
        <v>3134.7700000000018</v>
      </c>
      <c r="G146" s="3">
        <v>0</v>
      </c>
    </row>
    <row r="147" spans="1:15" x14ac:dyDescent="0.15">
      <c r="A147" s="2" t="s">
        <v>142</v>
      </c>
      <c r="B147" s="4">
        <v>39468</v>
      </c>
      <c r="C147" s="5" t="s">
        <v>115</v>
      </c>
      <c r="D147" s="7">
        <v>216</v>
      </c>
      <c r="E147" s="7"/>
      <c r="F147" s="7">
        <f t="shared" si="10"/>
        <v>3034.7700000000018</v>
      </c>
      <c r="G147" s="3">
        <v>0</v>
      </c>
    </row>
    <row r="148" spans="1:15" x14ac:dyDescent="0.15">
      <c r="A148" s="2" t="s">
        <v>19</v>
      </c>
      <c r="B148" s="4">
        <v>39462</v>
      </c>
      <c r="C148" s="5" t="s">
        <v>44</v>
      </c>
      <c r="D148" s="7">
        <v>116</v>
      </c>
      <c r="E148" s="7"/>
      <c r="F148" s="7">
        <f>F149-D148+E148</f>
        <v>3250.7700000000018</v>
      </c>
      <c r="G148" s="3">
        <v>0</v>
      </c>
    </row>
    <row r="149" spans="1:15" x14ac:dyDescent="0.15">
      <c r="A149" s="2" t="s">
        <v>105</v>
      </c>
      <c r="B149" s="4">
        <v>39462</v>
      </c>
      <c r="C149" s="5" t="s">
        <v>138</v>
      </c>
      <c r="D149" s="7"/>
      <c r="E149" s="7">
        <v>100</v>
      </c>
      <c r="F149" s="7">
        <f>F151-D149+E149</f>
        <v>3366.7700000000018</v>
      </c>
      <c r="G149" s="3">
        <v>0</v>
      </c>
    </row>
    <row r="150" spans="1:15" s="18" customFormat="1" ht="22.5" customHeight="1" x14ac:dyDescent="0.15">
      <c r="A150" s="19" t="s">
        <v>143</v>
      </c>
      <c r="B150" s="19"/>
      <c r="C150" s="30"/>
      <c r="D150" s="20"/>
      <c r="E150" s="20"/>
      <c r="F150" s="21"/>
      <c r="G150" s="22"/>
      <c r="H150" s="28"/>
      <c r="J150" s="24">
        <f>SUM(D151:D196)</f>
        <v>3156.15</v>
      </c>
      <c r="K150" s="24">
        <f>SUM(E151:E196)</f>
        <v>939.79</v>
      </c>
      <c r="L150" s="24">
        <f>H198</f>
        <v>5483.13</v>
      </c>
      <c r="M150" s="24">
        <f>F151</f>
        <v>3266.7700000000018</v>
      </c>
      <c r="N150" s="25"/>
      <c r="O150" s="31"/>
    </row>
    <row r="151" spans="1:15" x14ac:dyDescent="0.15">
      <c r="A151" s="2" t="s">
        <v>16</v>
      </c>
      <c r="B151" s="4">
        <v>39447</v>
      </c>
      <c r="C151" s="5" t="s">
        <v>30</v>
      </c>
      <c r="D151" s="7">
        <v>15.6</v>
      </c>
      <c r="E151" s="7"/>
      <c r="F151" s="7">
        <f t="shared" si="10"/>
        <v>3266.7700000000018</v>
      </c>
      <c r="G151" s="3">
        <v>0</v>
      </c>
    </row>
    <row r="152" spans="1:15" x14ac:dyDescent="0.15">
      <c r="A152" s="2" t="s">
        <v>127</v>
      </c>
      <c r="B152" s="4">
        <v>39436</v>
      </c>
      <c r="C152" s="5" t="s">
        <v>141</v>
      </c>
      <c r="D152" s="7"/>
      <c r="E152" s="7">
        <v>100</v>
      </c>
      <c r="F152" s="7">
        <f t="shared" si="10"/>
        <v>3282.3700000000017</v>
      </c>
      <c r="G152" s="3">
        <v>0</v>
      </c>
    </row>
    <row r="153" spans="1:15" x14ac:dyDescent="0.15">
      <c r="A153" s="2" t="s">
        <v>19</v>
      </c>
      <c r="B153" s="4">
        <v>39433</v>
      </c>
      <c r="C153" s="5" t="s">
        <v>44</v>
      </c>
      <c r="D153" s="7">
        <v>116</v>
      </c>
      <c r="E153" s="7"/>
      <c r="F153" s="7">
        <f t="shared" si="10"/>
        <v>3182.3700000000017</v>
      </c>
      <c r="G153" s="3">
        <v>0</v>
      </c>
    </row>
    <row r="154" spans="1:15" x14ac:dyDescent="0.15">
      <c r="A154" s="2" t="s">
        <v>6</v>
      </c>
      <c r="B154" s="4">
        <v>39423</v>
      </c>
      <c r="C154" s="5" t="s">
        <v>115</v>
      </c>
      <c r="D154" s="7">
        <v>21.42</v>
      </c>
      <c r="E154" s="7"/>
      <c r="F154" s="7">
        <f t="shared" si="10"/>
        <v>3298.3700000000017</v>
      </c>
      <c r="G154" s="3">
        <v>0</v>
      </c>
    </row>
    <row r="155" spans="1:15" x14ac:dyDescent="0.15">
      <c r="A155" s="2" t="s">
        <v>6</v>
      </c>
      <c r="B155" s="4">
        <v>39415</v>
      </c>
      <c r="C155" s="5" t="s">
        <v>115</v>
      </c>
      <c r="D155" s="7">
        <v>29</v>
      </c>
      <c r="E155" s="7"/>
      <c r="F155" s="7">
        <f t="shared" si="10"/>
        <v>3319.7900000000018</v>
      </c>
      <c r="G155" s="3">
        <v>0</v>
      </c>
    </row>
    <row r="156" spans="1:15" x14ac:dyDescent="0.15">
      <c r="A156" s="2" t="s">
        <v>6</v>
      </c>
      <c r="B156" s="4">
        <v>39412</v>
      </c>
      <c r="C156" s="5" t="s">
        <v>115</v>
      </c>
      <c r="D156" s="7">
        <v>199.8</v>
      </c>
      <c r="E156" s="7"/>
      <c r="F156" s="7">
        <f t="shared" si="10"/>
        <v>3348.7900000000018</v>
      </c>
      <c r="G156" s="3">
        <v>0</v>
      </c>
    </row>
    <row r="157" spans="1:15" x14ac:dyDescent="0.15">
      <c r="A157" s="2" t="s">
        <v>19</v>
      </c>
      <c r="B157" s="4">
        <v>39401</v>
      </c>
      <c r="C157" s="5" t="s">
        <v>44</v>
      </c>
      <c r="D157" s="7">
        <v>116</v>
      </c>
      <c r="E157" s="7"/>
      <c r="F157" s="7">
        <f t="shared" si="10"/>
        <v>3548.590000000002</v>
      </c>
      <c r="G157" s="3">
        <v>0</v>
      </c>
    </row>
    <row r="158" spans="1:15" x14ac:dyDescent="0.15">
      <c r="A158" s="2" t="s">
        <v>134</v>
      </c>
      <c r="B158" s="4">
        <v>39391</v>
      </c>
      <c r="C158" s="5" t="s">
        <v>115</v>
      </c>
      <c r="D158" s="7">
        <v>500</v>
      </c>
      <c r="E158" s="7"/>
      <c r="F158" s="7">
        <f t="shared" si="10"/>
        <v>3664.590000000002</v>
      </c>
      <c r="G158" s="3">
        <v>0</v>
      </c>
    </row>
    <row r="159" spans="1:15" x14ac:dyDescent="0.15">
      <c r="A159" s="2" t="s">
        <v>6</v>
      </c>
      <c r="B159" s="4">
        <v>39385</v>
      </c>
      <c r="C159" s="5" t="s">
        <v>115</v>
      </c>
      <c r="D159" s="7">
        <v>70.86</v>
      </c>
      <c r="E159" s="7"/>
      <c r="F159" s="7">
        <f t="shared" si="10"/>
        <v>4164.590000000002</v>
      </c>
      <c r="G159" s="3">
        <v>0</v>
      </c>
    </row>
    <row r="160" spans="1:15" x14ac:dyDescent="0.15">
      <c r="A160" s="2" t="s">
        <v>19</v>
      </c>
      <c r="B160" s="4">
        <v>39370</v>
      </c>
      <c r="C160" s="5" t="s">
        <v>44</v>
      </c>
      <c r="D160" s="7">
        <v>116</v>
      </c>
      <c r="E160" s="7"/>
      <c r="F160" s="7">
        <f t="shared" si="10"/>
        <v>4235.4500000000016</v>
      </c>
      <c r="G160" s="3">
        <v>0</v>
      </c>
    </row>
    <row r="161" spans="1:7" x14ac:dyDescent="0.15">
      <c r="A161" s="2" t="s">
        <v>6</v>
      </c>
      <c r="B161" s="4">
        <v>39364</v>
      </c>
      <c r="C161" s="5" t="s">
        <v>115</v>
      </c>
      <c r="D161" s="7">
        <v>132.04</v>
      </c>
      <c r="E161" s="7"/>
      <c r="F161" s="7">
        <f t="shared" si="10"/>
        <v>4351.4500000000016</v>
      </c>
      <c r="G161" s="3">
        <v>0</v>
      </c>
    </row>
    <row r="162" spans="1:7" x14ac:dyDescent="0.15">
      <c r="A162" s="2" t="s">
        <v>16</v>
      </c>
      <c r="B162" s="4">
        <v>39353</v>
      </c>
      <c r="C162" s="5" t="s">
        <v>30</v>
      </c>
      <c r="D162" s="7">
        <v>15.45</v>
      </c>
      <c r="E162" s="7"/>
      <c r="F162" s="7">
        <f t="shared" si="10"/>
        <v>4483.4900000000016</v>
      </c>
      <c r="G162" s="3">
        <v>0</v>
      </c>
    </row>
    <row r="163" spans="1:7" x14ac:dyDescent="0.15">
      <c r="A163" s="2" t="s">
        <v>19</v>
      </c>
      <c r="B163" s="4">
        <v>39342</v>
      </c>
      <c r="C163" s="5" t="s">
        <v>44</v>
      </c>
      <c r="D163" s="7">
        <v>116</v>
      </c>
      <c r="E163" s="7"/>
      <c r="F163" s="7">
        <f t="shared" si="10"/>
        <v>4498.9400000000014</v>
      </c>
      <c r="G163" s="3">
        <v>0</v>
      </c>
    </row>
    <row r="164" spans="1:7" x14ac:dyDescent="0.15">
      <c r="A164" s="2" t="s">
        <v>6</v>
      </c>
      <c r="B164" s="4">
        <v>39338</v>
      </c>
      <c r="C164" s="5" t="s">
        <v>115</v>
      </c>
      <c r="D164" s="7">
        <v>19.98</v>
      </c>
      <c r="E164" s="7"/>
      <c r="F164" s="7">
        <f t="shared" si="10"/>
        <v>4614.9400000000014</v>
      </c>
      <c r="G164" s="3">
        <v>0</v>
      </c>
    </row>
    <row r="165" spans="1:7" x14ac:dyDescent="0.15">
      <c r="A165" s="2" t="s">
        <v>6</v>
      </c>
      <c r="B165" s="4">
        <v>39310</v>
      </c>
      <c r="C165" s="5" t="s">
        <v>115</v>
      </c>
      <c r="D165" s="7">
        <v>19.98</v>
      </c>
      <c r="E165" s="7"/>
      <c r="F165" s="7">
        <f t="shared" si="10"/>
        <v>4634.920000000001</v>
      </c>
      <c r="G165" s="3">
        <v>0</v>
      </c>
    </row>
    <row r="166" spans="1:7" x14ac:dyDescent="0.15">
      <c r="A166" s="2" t="s">
        <v>19</v>
      </c>
      <c r="B166" s="4">
        <v>39309</v>
      </c>
      <c r="C166" s="5" t="s">
        <v>44</v>
      </c>
      <c r="D166" s="7">
        <v>116</v>
      </c>
      <c r="E166" s="7"/>
      <c r="F166" s="7">
        <f t="shared" si="10"/>
        <v>4654.9000000000005</v>
      </c>
      <c r="G166" s="3">
        <v>0</v>
      </c>
    </row>
    <row r="167" spans="1:7" x14ac:dyDescent="0.15">
      <c r="A167" s="2" t="s">
        <v>6</v>
      </c>
      <c r="B167" s="4">
        <v>39300</v>
      </c>
      <c r="C167" s="5" t="s">
        <v>115</v>
      </c>
      <c r="D167" s="7"/>
      <c r="E167" s="7">
        <v>139.79</v>
      </c>
      <c r="F167" s="7">
        <f t="shared" si="10"/>
        <v>4770.9000000000005</v>
      </c>
      <c r="G167" s="3">
        <v>0</v>
      </c>
    </row>
    <row r="168" spans="1:7" x14ac:dyDescent="0.15">
      <c r="A168" s="2" t="s">
        <v>16</v>
      </c>
      <c r="B168" s="4">
        <v>39294</v>
      </c>
      <c r="C168" s="5" t="s">
        <v>30</v>
      </c>
      <c r="D168" s="7">
        <v>1.83</v>
      </c>
      <c r="E168" s="7"/>
      <c r="F168" s="7">
        <f t="shared" si="10"/>
        <v>4631.1100000000006</v>
      </c>
      <c r="G168" s="3">
        <v>0</v>
      </c>
    </row>
    <row r="169" spans="1:7" x14ac:dyDescent="0.15">
      <c r="A169" s="2" t="s">
        <v>6</v>
      </c>
      <c r="B169" s="4">
        <v>39293</v>
      </c>
      <c r="C169" s="5" t="s">
        <v>115</v>
      </c>
      <c r="D169" s="7">
        <v>139.79</v>
      </c>
      <c r="E169" s="7"/>
      <c r="F169" s="7">
        <f t="shared" si="10"/>
        <v>4632.9400000000005</v>
      </c>
      <c r="G169" s="3">
        <v>0</v>
      </c>
    </row>
    <row r="170" spans="1:7" x14ac:dyDescent="0.15">
      <c r="A170" s="2" t="s">
        <v>19</v>
      </c>
      <c r="B170" s="4">
        <v>39279</v>
      </c>
      <c r="C170" s="5" t="s">
        <v>44</v>
      </c>
      <c r="D170" s="7">
        <v>116</v>
      </c>
      <c r="E170" s="7"/>
      <c r="F170" s="7">
        <f t="shared" si="10"/>
        <v>4772.7300000000005</v>
      </c>
      <c r="G170" s="3">
        <v>0</v>
      </c>
    </row>
    <row r="171" spans="1:7" x14ac:dyDescent="0.15">
      <c r="A171" s="2" t="s">
        <v>6</v>
      </c>
      <c r="B171" s="4">
        <v>39265</v>
      </c>
      <c r="C171" s="5" t="s">
        <v>115</v>
      </c>
      <c r="D171" s="7">
        <v>19.98</v>
      </c>
      <c r="E171" s="7"/>
      <c r="F171" s="7">
        <f t="shared" si="10"/>
        <v>4888.7300000000005</v>
      </c>
      <c r="G171" s="3">
        <v>0</v>
      </c>
    </row>
    <row r="172" spans="1:7" x14ac:dyDescent="0.15">
      <c r="A172" s="2" t="s">
        <v>16</v>
      </c>
      <c r="B172" s="4">
        <v>39262</v>
      </c>
      <c r="C172" s="5" t="s">
        <v>30</v>
      </c>
      <c r="D172" s="7">
        <v>1.05</v>
      </c>
      <c r="E172" s="7"/>
      <c r="F172" s="7">
        <f t="shared" si="10"/>
        <v>4908.71</v>
      </c>
      <c r="G172" s="3">
        <v>0</v>
      </c>
    </row>
    <row r="173" spans="1:7" x14ac:dyDescent="0.15">
      <c r="A173" s="2" t="s">
        <v>6</v>
      </c>
      <c r="B173" s="4">
        <v>39261</v>
      </c>
      <c r="C173" s="5" t="s">
        <v>115</v>
      </c>
      <c r="D173" s="7">
        <v>39.96</v>
      </c>
      <c r="E173" s="7"/>
      <c r="F173" s="7">
        <f t="shared" si="10"/>
        <v>4909.76</v>
      </c>
      <c r="G173" s="3">
        <v>0</v>
      </c>
    </row>
    <row r="174" spans="1:7" x14ac:dyDescent="0.15">
      <c r="A174" s="2" t="s">
        <v>19</v>
      </c>
      <c r="B174" s="4">
        <v>39248</v>
      </c>
      <c r="C174" s="5" t="s">
        <v>44</v>
      </c>
      <c r="D174" s="7">
        <v>116</v>
      </c>
      <c r="E174" s="7"/>
      <c r="F174" s="7">
        <f t="shared" si="10"/>
        <v>4949.72</v>
      </c>
      <c r="G174" s="3">
        <v>0</v>
      </c>
    </row>
    <row r="175" spans="1:7" x14ac:dyDescent="0.15">
      <c r="A175" s="2" t="s">
        <v>6</v>
      </c>
      <c r="B175" s="4">
        <v>39240</v>
      </c>
      <c r="C175" s="5" t="s">
        <v>115</v>
      </c>
      <c r="D175" s="7">
        <v>21.42</v>
      </c>
      <c r="E175" s="7"/>
      <c r="F175" s="7">
        <f t="shared" si="10"/>
        <v>5065.72</v>
      </c>
      <c r="G175" s="3">
        <v>0</v>
      </c>
    </row>
    <row r="176" spans="1:7" x14ac:dyDescent="0.15">
      <c r="A176" s="2" t="s">
        <v>19</v>
      </c>
      <c r="B176" s="4">
        <v>39217</v>
      </c>
      <c r="C176" s="5" t="s">
        <v>44</v>
      </c>
      <c r="D176" s="7">
        <v>116</v>
      </c>
      <c r="E176" s="7"/>
      <c r="F176" s="7">
        <f t="shared" si="10"/>
        <v>5087.1400000000003</v>
      </c>
      <c r="G176" s="3">
        <v>0</v>
      </c>
    </row>
    <row r="177" spans="1:7" x14ac:dyDescent="0.15">
      <c r="A177" s="2" t="s">
        <v>6</v>
      </c>
      <c r="B177" s="4">
        <v>39206</v>
      </c>
      <c r="C177" s="5" t="s">
        <v>115</v>
      </c>
      <c r="D177" s="7">
        <v>19.98</v>
      </c>
      <c r="E177" s="7"/>
      <c r="F177" s="7">
        <f t="shared" si="10"/>
        <v>5203.1400000000003</v>
      </c>
      <c r="G177" s="3">
        <v>0</v>
      </c>
    </row>
    <row r="178" spans="1:7" x14ac:dyDescent="0.15">
      <c r="A178" s="2" t="s">
        <v>6</v>
      </c>
      <c r="B178" s="4">
        <v>39204</v>
      </c>
      <c r="C178" s="5" t="s">
        <v>115</v>
      </c>
      <c r="D178" s="7">
        <v>119.88</v>
      </c>
      <c r="E178" s="7"/>
      <c r="F178" s="7">
        <f t="shared" si="10"/>
        <v>5223.12</v>
      </c>
      <c r="G178" s="3">
        <v>0</v>
      </c>
    </row>
    <row r="179" spans="1:7" x14ac:dyDescent="0.15">
      <c r="A179" s="2" t="s">
        <v>6</v>
      </c>
      <c r="B179" s="4">
        <v>39196</v>
      </c>
      <c r="C179" s="5" t="s">
        <v>115</v>
      </c>
      <c r="D179" s="7">
        <v>39.96</v>
      </c>
      <c r="E179" s="7"/>
      <c r="F179" s="7">
        <f t="shared" si="10"/>
        <v>5343</v>
      </c>
      <c r="G179" s="3">
        <v>0</v>
      </c>
    </row>
    <row r="180" spans="1:7" x14ac:dyDescent="0.15">
      <c r="A180" s="2" t="s">
        <v>6</v>
      </c>
      <c r="B180" s="4">
        <v>39191</v>
      </c>
      <c r="C180" s="5" t="s">
        <v>115</v>
      </c>
      <c r="D180" s="7">
        <v>39.96</v>
      </c>
      <c r="E180" s="7"/>
      <c r="F180" s="7">
        <f t="shared" si="10"/>
        <v>5382.96</v>
      </c>
      <c r="G180" s="3">
        <v>0</v>
      </c>
    </row>
    <row r="181" spans="1:7" x14ac:dyDescent="0.15">
      <c r="A181" s="2" t="s">
        <v>19</v>
      </c>
      <c r="B181" s="4">
        <v>39188</v>
      </c>
      <c r="C181" s="5" t="s">
        <v>44</v>
      </c>
      <c r="D181" s="7">
        <v>116</v>
      </c>
      <c r="E181" s="7"/>
      <c r="F181" s="7">
        <f t="shared" si="10"/>
        <v>5422.92</v>
      </c>
      <c r="G181" s="3">
        <v>0</v>
      </c>
    </row>
    <row r="182" spans="1:7" x14ac:dyDescent="0.15">
      <c r="A182" s="2" t="s">
        <v>6</v>
      </c>
      <c r="B182" s="4">
        <v>39183</v>
      </c>
      <c r="C182" s="5" t="s">
        <v>115</v>
      </c>
      <c r="D182" s="7">
        <v>184.96</v>
      </c>
      <c r="E182" s="7"/>
      <c r="F182" s="7">
        <f t="shared" si="10"/>
        <v>5538.92</v>
      </c>
      <c r="G182" s="3">
        <v>0</v>
      </c>
    </row>
    <row r="183" spans="1:7" x14ac:dyDescent="0.15">
      <c r="A183" s="2" t="s">
        <v>16</v>
      </c>
      <c r="B183" s="4">
        <v>39171</v>
      </c>
      <c r="C183" s="5" t="s">
        <v>30</v>
      </c>
      <c r="D183" s="7">
        <v>1.2</v>
      </c>
      <c r="E183" s="7"/>
      <c r="F183" s="7">
        <f>F184-D183+E183</f>
        <v>5723.88</v>
      </c>
      <c r="G183" s="3">
        <v>0</v>
      </c>
    </row>
    <row r="184" spans="1:7" ht="9.5" customHeight="1" x14ac:dyDescent="0.15">
      <c r="A184" s="2" t="s">
        <v>6</v>
      </c>
      <c r="B184" s="4">
        <v>39157</v>
      </c>
      <c r="C184" s="5" t="s">
        <v>115</v>
      </c>
      <c r="D184" s="7">
        <v>29</v>
      </c>
      <c r="E184" s="7"/>
      <c r="F184" s="7">
        <f>F185-D184+E184</f>
        <v>5725.08</v>
      </c>
      <c r="G184" s="3">
        <v>0</v>
      </c>
    </row>
    <row r="185" spans="1:7" x14ac:dyDescent="0.15">
      <c r="A185" s="2" t="s">
        <v>19</v>
      </c>
      <c r="B185" s="4">
        <v>39156</v>
      </c>
      <c r="C185" s="5" t="s">
        <v>44</v>
      </c>
      <c r="D185" s="7">
        <v>116</v>
      </c>
      <c r="E185" s="7"/>
      <c r="F185" s="7">
        <f t="shared" si="10"/>
        <v>5754.08</v>
      </c>
      <c r="G185" s="3">
        <v>0</v>
      </c>
    </row>
    <row r="186" spans="1:7" x14ac:dyDescent="0.15">
      <c r="A186" s="2" t="s">
        <v>131</v>
      </c>
      <c r="B186" s="4">
        <v>39141</v>
      </c>
      <c r="C186" s="5" t="s">
        <v>139</v>
      </c>
      <c r="D186" s="7"/>
      <c r="E186" s="7">
        <v>100</v>
      </c>
      <c r="F186" s="7">
        <f t="shared" si="10"/>
        <v>5870.08</v>
      </c>
      <c r="G186" s="3">
        <v>0</v>
      </c>
    </row>
    <row r="187" spans="1:7" x14ac:dyDescent="0.15">
      <c r="A187" s="2" t="s">
        <v>19</v>
      </c>
      <c r="B187" s="4">
        <v>39128</v>
      </c>
      <c r="C187" s="5" t="s">
        <v>44</v>
      </c>
      <c r="D187" s="7">
        <v>116</v>
      </c>
      <c r="E187" s="7"/>
      <c r="F187" s="7">
        <f t="shared" si="10"/>
        <v>5770.08</v>
      </c>
      <c r="G187" s="3">
        <v>0</v>
      </c>
    </row>
    <row r="188" spans="1:7" x14ac:dyDescent="0.15">
      <c r="A188" s="2" t="s">
        <v>106</v>
      </c>
      <c r="B188" s="4">
        <v>39118</v>
      </c>
      <c r="C188" s="5" t="s">
        <v>139</v>
      </c>
      <c r="E188" s="6">
        <v>100</v>
      </c>
      <c r="F188" s="7">
        <f t="shared" si="10"/>
        <v>5886.08</v>
      </c>
      <c r="G188" s="3">
        <v>0</v>
      </c>
    </row>
    <row r="189" spans="1:7" x14ac:dyDescent="0.15">
      <c r="A189" s="2" t="s">
        <v>6</v>
      </c>
      <c r="B189" s="4">
        <v>39112</v>
      </c>
      <c r="C189" s="5" t="s">
        <v>115</v>
      </c>
      <c r="D189" s="6">
        <v>29</v>
      </c>
      <c r="F189" s="7">
        <f t="shared" si="10"/>
        <v>5786.08</v>
      </c>
      <c r="G189" s="3">
        <v>0</v>
      </c>
    </row>
    <row r="190" spans="1:7" x14ac:dyDescent="0.15">
      <c r="A190" s="2" t="s">
        <v>6</v>
      </c>
      <c r="B190" s="4">
        <v>39111</v>
      </c>
      <c r="C190" s="5" t="s">
        <v>115</v>
      </c>
      <c r="D190" s="6">
        <v>52.05</v>
      </c>
      <c r="F190" s="7">
        <f t="shared" si="10"/>
        <v>5815.08</v>
      </c>
      <c r="G190" s="3">
        <v>0</v>
      </c>
    </row>
    <row r="191" spans="1:7" x14ac:dyDescent="0.15">
      <c r="A191" s="2" t="s">
        <v>140</v>
      </c>
      <c r="B191" s="4">
        <v>39101</v>
      </c>
      <c r="C191" s="5" t="s">
        <v>139</v>
      </c>
      <c r="E191" s="6">
        <v>100</v>
      </c>
      <c r="F191" s="7">
        <f t="shared" si="10"/>
        <v>5867.13</v>
      </c>
      <c r="G191" s="3">
        <v>0</v>
      </c>
    </row>
    <row r="192" spans="1:7" x14ac:dyDescent="0.15">
      <c r="A192" s="2" t="s">
        <v>56</v>
      </c>
      <c r="B192" s="4">
        <v>39099</v>
      </c>
      <c r="C192" s="5" t="s">
        <v>139</v>
      </c>
      <c r="E192" s="6">
        <v>100</v>
      </c>
      <c r="F192" s="7">
        <f t="shared" si="10"/>
        <v>5767.13</v>
      </c>
      <c r="G192" s="3">
        <v>0</v>
      </c>
    </row>
    <row r="193" spans="1:15" x14ac:dyDescent="0.15">
      <c r="A193" s="2" t="s">
        <v>19</v>
      </c>
      <c r="B193" s="4">
        <v>39097</v>
      </c>
      <c r="C193" s="5" t="s">
        <v>44</v>
      </c>
      <c r="D193" s="6">
        <v>116</v>
      </c>
      <c r="F193" s="7">
        <f t="shared" ref="F193:F205" si="11">F194-D193+E193</f>
        <v>5667.13</v>
      </c>
      <c r="G193" s="3">
        <v>0</v>
      </c>
    </row>
    <row r="194" spans="1:15" x14ac:dyDescent="0.15">
      <c r="A194" s="2" t="s">
        <v>39</v>
      </c>
      <c r="B194" s="4">
        <v>39087</v>
      </c>
      <c r="C194" s="5" t="s">
        <v>139</v>
      </c>
      <c r="E194" s="6">
        <v>100</v>
      </c>
      <c r="F194" s="7">
        <f t="shared" si="11"/>
        <v>5783.13</v>
      </c>
      <c r="G194" s="3">
        <v>0</v>
      </c>
    </row>
    <row r="195" spans="1:15" x14ac:dyDescent="0.15">
      <c r="A195" s="2" t="s">
        <v>105</v>
      </c>
      <c r="B195" s="4">
        <v>39087</v>
      </c>
      <c r="C195" s="5" t="s">
        <v>126</v>
      </c>
      <c r="E195" s="6">
        <v>100</v>
      </c>
      <c r="F195" s="7">
        <f t="shared" si="11"/>
        <v>5683.13</v>
      </c>
      <c r="G195" s="3">
        <v>0</v>
      </c>
    </row>
    <row r="196" spans="1:15" x14ac:dyDescent="0.15">
      <c r="A196" s="2" t="s">
        <v>133</v>
      </c>
      <c r="B196" s="4">
        <v>39087</v>
      </c>
      <c r="C196" s="5" t="s">
        <v>138</v>
      </c>
      <c r="E196" s="6">
        <v>100</v>
      </c>
      <c r="F196" s="7">
        <f>F198-D196+E196</f>
        <v>5583.13</v>
      </c>
      <c r="G196" s="3">
        <v>0</v>
      </c>
    </row>
    <row r="197" spans="1:15" s="18" customFormat="1" ht="22.5" customHeight="1" x14ac:dyDescent="0.15">
      <c r="A197" s="19" t="s">
        <v>135</v>
      </c>
      <c r="B197" s="19"/>
      <c r="C197" s="30"/>
      <c r="D197" s="20"/>
      <c r="E197" s="20"/>
      <c r="F197" s="21"/>
      <c r="G197" s="22"/>
      <c r="H197" s="28"/>
      <c r="J197" s="24">
        <f>SUM(D198:D263)-D203</f>
        <v>6349.9699999999993</v>
      </c>
      <c r="K197" s="24">
        <f>SUM(E198:E263)</f>
        <v>11714.66</v>
      </c>
      <c r="L197" s="24">
        <f>H265</f>
        <v>118.4399999999996</v>
      </c>
      <c r="M197" s="24">
        <f>H198</f>
        <v>5483.13</v>
      </c>
      <c r="N197" s="25">
        <f>L197+K197-J197</f>
        <v>5483.1299999999992</v>
      </c>
      <c r="O197" s="31">
        <f>100/K197</f>
        <v>8.5363126202553045E-3</v>
      </c>
    </row>
    <row r="198" spans="1:15" x14ac:dyDescent="0.15">
      <c r="A198" s="2" t="s">
        <v>16</v>
      </c>
      <c r="B198" s="4">
        <v>39080</v>
      </c>
      <c r="C198" s="5" t="s">
        <v>30</v>
      </c>
      <c r="D198" s="6">
        <v>12.35</v>
      </c>
      <c r="F198" s="7">
        <f t="shared" si="11"/>
        <v>5483.13</v>
      </c>
      <c r="G198" s="3">
        <v>0</v>
      </c>
      <c r="H198" s="27">
        <f t="shared" ref="H198:H205" si="12">F198-G198</f>
        <v>5483.13</v>
      </c>
    </row>
    <row r="199" spans="1:15" x14ac:dyDescent="0.15">
      <c r="A199" s="2" t="s">
        <v>134</v>
      </c>
      <c r="B199" s="4">
        <v>39078</v>
      </c>
      <c r="C199" s="5" t="s">
        <v>115</v>
      </c>
      <c r="D199" s="6">
        <v>49</v>
      </c>
      <c r="F199" s="7">
        <f t="shared" si="11"/>
        <v>5495.4800000000005</v>
      </c>
      <c r="G199" s="3">
        <v>0</v>
      </c>
      <c r="H199" s="27">
        <f t="shared" si="12"/>
        <v>5495.4800000000005</v>
      </c>
    </row>
    <row r="200" spans="1:15" x14ac:dyDescent="0.15">
      <c r="A200" s="2" t="s">
        <v>133</v>
      </c>
      <c r="B200" s="4">
        <v>39046</v>
      </c>
      <c r="C200" s="5" t="s">
        <v>126</v>
      </c>
      <c r="E200" s="6">
        <v>100</v>
      </c>
      <c r="F200" s="7">
        <f t="shared" si="11"/>
        <v>5544.4800000000005</v>
      </c>
      <c r="G200" s="3">
        <v>0</v>
      </c>
      <c r="H200" s="27">
        <f t="shared" si="12"/>
        <v>5544.4800000000005</v>
      </c>
    </row>
    <row r="201" spans="1:15" x14ac:dyDescent="0.15">
      <c r="A201" s="2" t="s">
        <v>133</v>
      </c>
      <c r="B201" s="4">
        <v>39046</v>
      </c>
      <c r="C201" s="5" t="s">
        <v>29</v>
      </c>
      <c r="E201" s="6">
        <v>100</v>
      </c>
      <c r="F201" s="7">
        <f t="shared" si="11"/>
        <v>5444.4800000000005</v>
      </c>
      <c r="G201" s="3">
        <v>0</v>
      </c>
      <c r="H201" s="27">
        <f t="shared" si="12"/>
        <v>5444.4800000000005</v>
      </c>
    </row>
    <row r="202" spans="1:15" x14ac:dyDescent="0.15">
      <c r="A202" s="2" t="s">
        <v>6</v>
      </c>
      <c r="B202" s="4">
        <v>39070</v>
      </c>
      <c r="C202" s="5" t="s">
        <v>44</v>
      </c>
      <c r="D202" s="6">
        <v>89.88</v>
      </c>
      <c r="F202" s="7">
        <f t="shared" si="11"/>
        <v>5344.4800000000005</v>
      </c>
      <c r="G202" s="3">
        <v>0</v>
      </c>
      <c r="H202" s="27">
        <f t="shared" si="12"/>
        <v>5344.4800000000005</v>
      </c>
    </row>
    <row r="203" spans="1:15" x14ac:dyDescent="0.15">
      <c r="A203" s="2" t="s">
        <v>13</v>
      </c>
      <c r="B203" s="4">
        <v>39069</v>
      </c>
      <c r="C203" s="5" t="s">
        <v>132</v>
      </c>
      <c r="D203" s="6">
        <v>3000</v>
      </c>
      <c r="F203" s="7">
        <f t="shared" si="11"/>
        <v>5434.3600000000006</v>
      </c>
      <c r="G203" s="3">
        <v>0</v>
      </c>
      <c r="H203" s="27">
        <f t="shared" si="12"/>
        <v>5434.3600000000006</v>
      </c>
    </row>
    <row r="204" spans="1:15" x14ac:dyDescent="0.15">
      <c r="A204" s="2" t="s">
        <v>131</v>
      </c>
      <c r="B204" s="4">
        <v>39069</v>
      </c>
      <c r="C204" s="5" t="s">
        <v>29</v>
      </c>
      <c r="E204" s="6">
        <v>100</v>
      </c>
      <c r="F204" s="7">
        <f t="shared" si="11"/>
        <v>8434.36</v>
      </c>
      <c r="G204" s="3">
        <v>3000</v>
      </c>
      <c r="H204" s="27">
        <f t="shared" si="12"/>
        <v>5434.3600000000006</v>
      </c>
    </row>
    <row r="205" spans="1:15" x14ac:dyDescent="0.15">
      <c r="A205" s="2" t="s">
        <v>19</v>
      </c>
      <c r="B205" s="4">
        <v>39066</v>
      </c>
      <c r="C205" s="5" t="s">
        <v>44</v>
      </c>
      <c r="D205" s="6">
        <v>116</v>
      </c>
      <c r="F205" s="7">
        <f t="shared" si="11"/>
        <v>8334.36</v>
      </c>
      <c r="G205" s="3">
        <v>3000</v>
      </c>
      <c r="H205" s="27">
        <f t="shared" si="12"/>
        <v>5334.3600000000006</v>
      </c>
    </row>
    <row r="206" spans="1:15" x14ac:dyDescent="0.15">
      <c r="A206" s="2" t="s">
        <v>128</v>
      </c>
      <c r="B206" s="4">
        <v>39063</v>
      </c>
      <c r="C206" s="5" t="s">
        <v>129</v>
      </c>
      <c r="E206" s="6">
        <v>4856</v>
      </c>
      <c r="F206" s="7">
        <f t="shared" ref="F206:F215" si="13">F207-D206+E206</f>
        <v>8450.36</v>
      </c>
      <c r="G206" s="3">
        <v>3000</v>
      </c>
      <c r="H206" s="27">
        <f t="shared" ref="H206:H252" si="14">F206-G206</f>
        <v>5450.3600000000006</v>
      </c>
    </row>
    <row r="207" spans="1:15" x14ac:dyDescent="0.15">
      <c r="A207" s="2" t="s">
        <v>31</v>
      </c>
      <c r="B207" s="4">
        <v>39062</v>
      </c>
      <c r="C207" s="5" t="s">
        <v>126</v>
      </c>
      <c r="E207" s="6">
        <v>100</v>
      </c>
      <c r="F207" s="7">
        <f t="shared" si="13"/>
        <v>3594.360000000001</v>
      </c>
      <c r="G207" s="3">
        <v>3000</v>
      </c>
      <c r="H207" s="27">
        <f t="shared" ref="H207:H216" si="15">F207-G207</f>
        <v>594.36000000000104</v>
      </c>
    </row>
    <row r="208" spans="1:15" x14ac:dyDescent="0.15">
      <c r="A208" s="2" t="s">
        <v>127</v>
      </c>
      <c r="B208" s="4">
        <v>39059</v>
      </c>
      <c r="C208" s="5" t="s">
        <v>126</v>
      </c>
      <c r="E208" s="6">
        <v>100</v>
      </c>
      <c r="F208" s="7">
        <f t="shared" si="13"/>
        <v>3494.360000000001</v>
      </c>
      <c r="G208" s="3">
        <v>3000</v>
      </c>
      <c r="H208" s="27">
        <f t="shared" si="15"/>
        <v>494.36000000000104</v>
      </c>
    </row>
    <row r="209" spans="1:8" x14ac:dyDescent="0.15">
      <c r="A209" s="2" t="s">
        <v>109</v>
      </c>
      <c r="B209" s="4">
        <v>39055</v>
      </c>
      <c r="C209" s="5" t="s">
        <v>126</v>
      </c>
      <c r="E209" s="6">
        <v>100</v>
      </c>
      <c r="F209" s="7">
        <f t="shared" si="13"/>
        <v>3394.360000000001</v>
      </c>
      <c r="G209" s="3">
        <v>3000</v>
      </c>
      <c r="H209" s="27">
        <f t="shared" si="15"/>
        <v>394.36000000000104</v>
      </c>
    </row>
    <row r="210" spans="1:8" x14ac:dyDescent="0.15">
      <c r="A210" s="2" t="s">
        <v>107</v>
      </c>
      <c r="B210" s="4">
        <v>39055</v>
      </c>
      <c r="C210" s="5" t="s">
        <v>126</v>
      </c>
      <c r="E210" s="6">
        <v>100</v>
      </c>
      <c r="F210" s="7">
        <f t="shared" si="13"/>
        <v>3294.360000000001</v>
      </c>
      <c r="G210" s="3">
        <v>3000</v>
      </c>
      <c r="H210" s="27">
        <f t="shared" si="15"/>
        <v>294.36000000000104</v>
      </c>
    </row>
    <row r="211" spans="1:8" x14ac:dyDescent="0.15">
      <c r="A211" s="2" t="s">
        <v>108</v>
      </c>
      <c r="B211" s="4">
        <v>39055</v>
      </c>
      <c r="C211" s="5" t="s">
        <v>126</v>
      </c>
      <c r="E211" s="6">
        <v>100</v>
      </c>
      <c r="F211" s="7">
        <f t="shared" si="13"/>
        <v>3194.360000000001</v>
      </c>
      <c r="G211" s="3">
        <v>3000</v>
      </c>
      <c r="H211" s="27">
        <f t="shared" si="15"/>
        <v>194.36000000000104</v>
      </c>
    </row>
    <row r="212" spans="1:8" x14ac:dyDescent="0.15">
      <c r="A212" s="2" t="s">
        <v>103</v>
      </c>
      <c r="B212" s="4">
        <v>39055</v>
      </c>
      <c r="C212" s="5" t="s">
        <v>126</v>
      </c>
      <c r="E212" s="6">
        <v>100</v>
      </c>
      <c r="F212" s="7">
        <f t="shared" si="13"/>
        <v>3094.360000000001</v>
      </c>
      <c r="G212" s="3">
        <v>3000</v>
      </c>
      <c r="H212" s="27">
        <f t="shared" si="15"/>
        <v>94.360000000001037</v>
      </c>
    </row>
    <row r="213" spans="1:8" x14ac:dyDescent="0.15">
      <c r="A213" s="2" t="s">
        <v>102</v>
      </c>
      <c r="B213" s="4">
        <v>39052</v>
      </c>
      <c r="C213" s="5" t="s">
        <v>126</v>
      </c>
      <c r="E213" s="6">
        <v>100</v>
      </c>
      <c r="F213" s="7">
        <f t="shared" si="13"/>
        <v>2994.360000000001</v>
      </c>
      <c r="G213" s="3">
        <v>3000</v>
      </c>
      <c r="H213" s="27">
        <f t="shared" si="15"/>
        <v>-5.6399999999989632</v>
      </c>
    </row>
    <row r="214" spans="1:8" x14ac:dyDescent="0.15">
      <c r="A214" s="2" t="s">
        <v>6</v>
      </c>
      <c r="B214" s="4">
        <v>39045</v>
      </c>
      <c r="C214" s="5" t="s">
        <v>44</v>
      </c>
      <c r="D214" s="6">
        <v>107.79</v>
      </c>
      <c r="F214" s="7">
        <f t="shared" si="13"/>
        <v>2894.360000000001</v>
      </c>
      <c r="G214" s="3">
        <v>3000</v>
      </c>
      <c r="H214" s="27">
        <f t="shared" si="15"/>
        <v>-105.63999999999896</v>
      </c>
    </row>
    <row r="215" spans="1:8" x14ac:dyDescent="0.15">
      <c r="A215" s="2" t="s">
        <v>6</v>
      </c>
      <c r="B215" s="4">
        <v>39042</v>
      </c>
      <c r="C215" s="5" t="s">
        <v>44</v>
      </c>
      <c r="D215" s="6">
        <v>92.08</v>
      </c>
      <c r="F215" s="7">
        <f t="shared" si="13"/>
        <v>3002.150000000001</v>
      </c>
      <c r="G215" s="3">
        <v>3000</v>
      </c>
      <c r="H215" s="27">
        <f t="shared" si="15"/>
        <v>2.1500000000010004</v>
      </c>
    </row>
    <row r="216" spans="1:8" x14ac:dyDescent="0.15">
      <c r="A216" s="2" t="s">
        <v>102</v>
      </c>
      <c r="B216" s="4">
        <v>39042</v>
      </c>
      <c r="C216" s="5" t="s">
        <v>130</v>
      </c>
      <c r="E216" s="6">
        <v>2000</v>
      </c>
      <c r="F216" s="7">
        <f>F217-D216+E216</f>
        <v>3094.2300000000009</v>
      </c>
      <c r="G216" s="3">
        <v>3000</v>
      </c>
      <c r="H216" s="27">
        <f t="shared" si="15"/>
        <v>94.230000000000928</v>
      </c>
    </row>
    <row r="217" spans="1:8" x14ac:dyDescent="0.15">
      <c r="A217" s="2" t="s">
        <v>6</v>
      </c>
      <c r="B217" s="4">
        <v>39041</v>
      </c>
      <c r="C217" s="5" t="s">
        <v>115</v>
      </c>
      <c r="D217" s="6">
        <v>99.93</v>
      </c>
      <c r="F217" s="7">
        <f t="shared" ref="F217:F225" si="16">F218-D217+E217</f>
        <v>1094.2300000000009</v>
      </c>
      <c r="G217" s="3">
        <v>3000</v>
      </c>
      <c r="H217" s="27">
        <f t="shared" si="14"/>
        <v>-1905.7699999999991</v>
      </c>
    </row>
    <row r="218" spans="1:8" x14ac:dyDescent="0.15">
      <c r="A218" s="2" t="s">
        <v>19</v>
      </c>
      <c r="B218" s="4">
        <v>39036</v>
      </c>
      <c r="C218" s="5" t="s">
        <v>44</v>
      </c>
      <c r="D218" s="6">
        <v>116</v>
      </c>
      <c r="F218" s="7">
        <f t="shared" si="16"/>
        <v>1194.160000000001</v>
      </c>
      <c r="G218" s="3">
        <v>3000</v>
      </c>
      <c r="H218" s="27">
        <f t="shared" si="14"/>
        <v>-1805.839999999999</v>
      </c>
    </row>
    <row r="219" spans="1:8" x14ac:dyDescent="0.15">
      <c r="A219" s="2" t="s">
        <v>16</v>
      </c>
      <c r="B219" s="4">
        <v>39022</v>
      </c>
      <c r="C219" s="5" t="s">
        <v>30</v>
      </c>
      <c r="D219" s="6">
        <v>1.83</v>
      </c>
      <c r="F219" s="7">
        <f t="shared" si="16"/>
        <v>1310.160000000001</v>
      </c>
      <c r="G219" s="3">
        <v>3000</v>
      </c>
      <c r="H219" s="27">
        <f t="shared" si="14"/>
        <v>-1689.839999999999</v>
      </c>
    </row>
    <row r="220" spans="1:8" x14ac:dyDescent="0.15">
      <c r="A220" s="2" t="s">
        <v>6</v>
      </c>
      <c r="B220" s="4">
        <v>39022</v>
      </c>
      <c r="C220" s="5" t="s">
        <v>115</v>
      </c>
      <c r="D220" s="6">
        <v>119.92</v>
      </c>
      <c r="F220" s="7">
        <f t="shared" si="16"/>
        <v>1311.9900000000009</v>
      </c>
      <c r="G220" s="3">
        <v>3000</v>
      </c>
      <c r="H220" s="27">
        <f t="shared" si="14"/>
        <v>-1688.0099999999991</v>
      </c>
    </row>
    <row r="221" spans="1:8" x14ac:dyDescent="0.15">
      <c r="A221" s="2" t="s">
        <v>19</v>
      </c>
      <c r="B221" s="4">
        <v>39006</v>
      </c>
      <c r="C221" s="5" t="s">
        <v>44</v>
      </c>
      <c r="D221" s="6">
        <v>116</v>
      </c>
      <c r="F221" s="7">
        <f t="shared" si="16"/>
        <v>1431.910000000001</v>
      </c>
      <c r="G221" s="3">
        <v>3000</v>
      </c>
      <c r="H221" s="27">
        <f t="shared" si="14"/>
        <v>-1568.089999999999</v>
      </c>
    </row>
    <row r="222" spans="1:8" x14ac:dyDescent="0.15">
      <c r="A222" s="2" t="s">
        <v>6</v>
      </c>
      <c r="B222" s="4">
        <v>39002</v>
      </c>
      <c r="C222" s="5" t="s">
        <v>115</v>
      </c>
      <c r="D222" s="6">
        <v>69</v>
      </c>
      <c r="F222" s="7">
        <f t="shared" si="16"/>
        <v>1547.910000000001</v>
      </c>
      <c r="G222" s="3">
        <v>3000</v>
      </c>
      <c r="H222" s="27">
        <f t="shared" si="14"/>
        <v>-1452.089999999999</v>
      </c>
    </row>
    <row r="223" spans="1:8" x14ac:dyDescent="0.15">
      <c r="A223" s="2" t="s">
        <v>6</v>
      </c>
      <c r="B223" s="4">
        <v>39007</v>
      </c>
      <c r="C223" s="5" t="s">
        <v>115</v>
      </c>
      <c r="D223" s="6">
        <v>19.989999999999998</v>
      </c>
      <c r="F223" s="7">
        <f t="shared" si="16"/>
        <v>1616.910000000001</v>
      </c>
      <c r="G223" s="3">
        <v>3000</v>
      </c>
      <c r="H223" s="27">
        <f t="shared" si="14"/>
        <v>-1383.089999999999</v>
      </c>
    </row>
    <row r="224" spans="1:8" x14ac:dyDescent="0.15">
      <c r="A224" s="2" t="s">
        <v>19</v>
      </c>
      <c r="B224" s="4">
        <v>38975</v>
      </c>
      <c r="C224" s="5" t="s">
        <v>44</v>
      </c>
      <c r="D224" s="6">
        <v>116</v>
      </c>
      <c r="F224" s="7">
        <f t="shared" si="16"/>
        <v>1636.900000000001</v>
      </c>
      <c r="G224" s="3">
        <v>3000</v>
      </c>
      <c r="H224" s="27">
        <f t="shared" si="14"/>
        <v>-1363.099999999999</v>
      </c>
    </row>
    <row r="225" spans="1:8" x14ac:dyDescent="0.15">
      <c r="A225" s="2" t="s">
        <v>6</v>
      </c>
      <c r="B225" s="4">
        <v>35323</v>
      </c>
      <c r="C225" s="5" t="s">
        <v>115</v>
      </c>
      <c r="D225" s="6">
        <v>19.989999999999998</v>
      </c>
      <c r="F225" s="7">
        <f t="shared" si="16"/>
        <v>1752.900000000001</v>
      </c>
      <c r="G225" s="3">
        <v>3000</v>
      </c>
      <c r="H225" s="27">
        <f t="shared" si="14"/>
        <v>-1247.099999999999</v>
      </c>
    </row>
    <row r="226" spans="1:8" x14ac:dyDescent="0.15">
      <c r="A226" s="2" t="s">
        <v>16</v>
      </c>
      <c r="B226" s="4">
        <v>38990</v>
      </c>
      <c r="C226" s="5" t="s">
        <v>30</v>
      </c>
      <c r="D226" s="6">
        <v>15.15</v>
      </c>
      <c r="F226" s="7">
        <f t="shared" ref="F226:F233" si="17">F227-D226+E226</f>
        <v>1772.890000000001</v>
      </c>
      <c r="G226" s="3">
        <v>3000</v>
      </c>
      <c r="H226" s="27">
        <f t="shared" ref="H226:H233" si="18">F226-G226</f>
        <v>-1227.109999999999</v>
      </c>
    </row>
    <row r="227" spans="1:8" x14ac:dyDescent="0.15">
      <c r="A227" s="2" t="s">
        <v>6</v>
      </c>
      <c r="B227" s="4">
        <v>38947</v>
      </c>
      <c r="C227" s="5" t="s">
        <v>115</v>
      </c>
      <c r="D227" s="6">
        <v>28.04</v>
      </c>
      <c r="F227" s="7">
        <f t="shared" si="17"/>
        <v>1788.0400000000011</v>
      </c>
      <c r="G227" s="3">
        <v>3000</v>
      </c>
      <c r="H227" s="27">
        <f t="shared" si="18"/>
        <v>-1211.9599999999989</v>
      </c>
    </row>
    <row r="228" spans="1:8" x14ac:dyDescent="0.15">
      <c r="A228" s="2" t="s">
        <v>6</v>
      </c>
      <c r="B228" s="4">
        <v>38945</v>
      </c>
      <c r="C228" s="5" t="s">
        <v>115</v>
      </c>
      <c r="D228" s="6">
        <v>111.8</v>
      </c>
      <c r="F228" s="7">
        <f t="shared" si="17"/>
        <v>1816.0800000000011</v>
      </c>
      <c r="G228" s="3">
        <v>3000</v>
      </c>
      <c r="H228" s="27">
        <f t="shared" si="18"/>
        <v>-1183.9199999999989</v>
      </c>
    </row>
    <row r="229" spans="1:8" x14ac:dyDescent="0.15">
      <c r="A229" s="2" t="s">
        <v>19</v>
      </c>
      <c r="B229" s="4">
        <v>38944</v>
      </c>
      <c r="C229" s="5" t="s">
        <v>44</v>
      </c>
      <c r="D229" s="6">
        <v>116</v>
      </c>
      <c r="F229" s="7">
        <f t="shared" si="17"/>
        <v>1927.880000000001</v>
      </c>
      <c r="G229" s="3">
        <v>3000</v>
      </c>
      <c r="H229" s="27">
        <f t="shared" si="18"/>
        <v>-1072.119999999999</v>
      </c>
    </row>
    <row r="230" spans="1:8" x14ac:dyDescent="0.15">
      <c r="A230" s="2" t="s">
        <v>19</v>
      </c>
      <c r="B230" s="4">
        <v>38915</v>
      </c>
      <c r="C230" s="5" t="s">
        <v>44</v>
      </c>
      <c r="D230" s="6">
        <v>116</v>
      </c>
      <c r="F230" s="7">
        <f t="shared" si="17"/>
        <v>2043.880000000001</v>
      </c>
      <c r="G230" s="3">
        <v>3000</v>
      </c>
      <c r="H230" s="27">
        <f t="shared" si="18"/>
        <v>-956.11999999999898</v>
      </c>
    </row>
    <row r="231" spans="1:8" x14ac:dyDescent="0.15">
      <c r="A231" s="2" t="s">
        <v>16</v>
      </c>
      <c r="B231" s="4">
        <v>38898</v>
      </c>
      <c r="C231" s="5" t="s">
        <v>30</v>
      </c>
      <c r="D231" s="6">
        <v>16.2</v>
      </c>
      <c r="F231" s="7">
        <f t="shared" si="17"/>
        <v>2159.880000000001</v>
      </c>
      <c r="G231" s="3">
        <v>3000</v>
      </c>
      <c r="H231" s="27">
        <f t="shared" si="18"/>
        <v>-840.11999999999898</v>
      </c>
    </row>
    <row r="232" spans="1:8" x14ac:dyDescent="0.15">
      <c r="A232" s="2" t="s">
        <v>16</v>
      </c>
      <c r="B232" s="4">
        <v>38898</v>
      </c>
      <c r="C232" s="5" t="s">
        <v>30</v>
      </c>
      <c r="D232" s="6">
        <v>1.83</v>
      </c>
      <c r="F232" s="7">
        <f t="shared" si="17"/>
        <v>2176.0800000000008</v>
      </c>
      <c r="G232" s="3">
        <v>3000</v>
      </c>
      <c r="H232" s="27">
        <f t="shared" si="18"/>
        <v>-823.91999999999916</v>
      </c>
    </row>
    <row r="233" spans="1:8" x14ac:dyDescent="0.15">
      <c r="A233" s="2" t="s">
        <v>6</v>
      </c>
      <c r="B233" s="4">
        <v>38898</v>
      </c>
      <c r="C233" s="5" t="s">
        <v>115</v>
      </c>
      <c r="D233" s="6">
        <v>59.96</v>
      </c>
      <c r="F233" s="7">
        <f t="shared" si="17"/>
        <v>2177.9100000000008</v>
      </c>
      <c r="G233" s="3">
        <v>3000</v>
      </c>
      <c r="H233" s="27">
        <f t="shared" si="18"/>
        <v>-822.08999999999924</v>
      </c>
    </row>
    <row r="234" spans="1:8" x14ac:dyDescent="0.15">
      <c r="A234" s="2" t="s">
        <v>6</v>
      </c>
      <c r="B234" s="4">
        <v>38897</v>
      </c>
      <c r="C234" s="5" t="s">
        <v>115</v>
      </c>
      <c r="D234" s="6">
        <v>39.97</v>
      </c>
      <c r="F234" s="7">
        <f t="shared" ref="F234:F243" si="19">F235-D234+E234</f>
        <v>2237.8700000000008</v>
      </c>
      <c r="G234" s="3">
        <v>3000</v>
      </c>
      <c r="H234" s="27">
        <f t="shared" si="14"/>
        <v>-762.1299999999992</v>
      </c>
    </row>
    <row r="235" spans="1:8" x14ac:dyDescent="0.15">
      <c r="A235" s="2" t="s">
        <v>19</v>
      </c>
      <c r="B235" s="4">
        <v>38883</v>
      </c>
      <c r="C235" s="5" t="s">
        <v>44</v>
      </c>
      <c r="D235" s="6">
        <v>116</v>
      </c>
      <c r="F235" s="7">
        <f t="shared" si="19"/>
        <v>2277.8400000000006</v>
      </c>
      <c r="G235" s="3">
        <v>3000</v>
      </c>
      <c r="H235" s="27">
        <f t="shared" si="14"/>
        <v>-722.1599999999994</v>
      </c>
    </row>
    <row r="236" spans="1:8" x14ac:dyDescent="0.15">
      <c r="A236" s="2" t="s">
        <v>117</v>
      </c>
      <c r="B236" s="4">
        <v>38882</v>
      </c>
      <c r="C236" s="5" t="s">
        <v>118</v>
      </c>
      <c r="E236" s="6">
        <v>38.67</v>
      </c>
      <c r="F236" s="7">
        <f t="shared" si="19"/>
        <v>2393.8400000000006</v>
      </c>
      <c r="G236" s="3">
        <v>3000</v>
      </c>
      <c r="H236" s="27">
        <f t="shared" si="14"/>
        <v>-606.1599999999994</v>
      </c>
    </row>
    <row r="237" spans="1:8" x14ac:dyDescent="0.15">
      <c r="A237" s="2" t="s">
        <v>6</v>
      </c>
      <c r="B237" s="4">
        <v>38876</v>
      </c>
      <c r="C237" s="5" t="s">
        <v>115</v>
      </c>
      <c r="D237" s="6">
        <v>20.88</v>
      </c>
      <c r="F237" s="7">
        <f t="shared" si="19"/>
        <v>2355.1700000000005</v>
      </c>
      <c r="G237" s="3">
        <v>3000</v>
      </c>
      <c r="H237" s="27">
        <f t="shared" si="14"/>
        <v>-644.82999999999947</v>
      </c>
    </row>
    <row r="238" spans="1:8" x14ac:dyDescent="0.15">
      <c r="A238" s="2" t="s">
        <v>6</v>
      </c>
      <c r="B238" s="4">
        <v>38853</v>
      </c>
      <c r="C238" s="5" t="s">
        <v>115</v>
      </c>
      <c r="D238" s="6">
        <v>19.989999999999998</v>
      </c>
      <c r="F238" s="7">
        <f t="shared" si="19"/>
        <v>2376.0500000000006</v>
      </c>
      <c r="G238" s="3">
        <v>3000</v>
      </c>
      <c r="H238" s="27">
        <f t="shared" si="14"/>
        <v>-623.94999999999936</v>
      </c>
    </row>
    <row r="239" spans="1:8" x14ac:dyDescent="0.15">
      <c r="A239" s="2" t="s">
        <v>19</v>
      </c>
      <c r="B239" s="4">
        <v>38852</v>
      </c>
      <c r="C239" s="5" t="s">
        <v>44</v>
      </c>
      <c r="D239" s="6">
        <v>116</v>
      </c>
      <c r="F239" s="7">
        <f t="shared" si="19"/>
        <v>2396.0400000000004</v>
      </c>
      <c r="G239" s="3">
        <v>3000</v>
      </c>
      <c r="H239" s="27">
        <f t="shared" si="14"/>
        <v>-603.95999999999958</v>
      </c>
    </row>
    <row r="240" spans="1:8" x14ac:dyDescent="0.15">
      <c r="A240" s="2" t="s">
        <v>6</v>
      </c>
      <c r="B240" s="4">
        <v>38841</v>
      </c>
      <c r="C240" s="5" t="s">
        <v>115</v>
      </c>
      <c r="D240" s="6">
        <v>119.92</v>
      </c>
      <c r="F240" s="7">
        <f t="shared" si="19"/>
        <v>2512.0400000000004</v>
      </c>
      <c r="G240" s="3">
        <v>3000</v>
      </c>
      <c r="H240" s="27">
        <f t="shared" si="14"/>
        <v>-487.95999999999958</v>
      </c>
    </row>
    <row r="241" spans="1:18" x14ac:dyDescent="0.15">
      <c r="A241" s="2" t="s">
        <v>6</v>
      </c>
      <c r="B241" s="4">
        <v>38841</v>
      </c>
      <c r="C241" s="5" t="s">
        <v>115</v>
      </c>
      <c r="D241" s="6">
        <v>19.989999999999998</v>
      </c>
      <c r="F241" s="7">
        <f t="shared" si="19"/>
        <v>2631.9600000000005</v>
      </c>
      <c r="G241" s="3">
        <v>3000</v>
      </c>
      <c r="H241" s="27">
        <f t="shared" si="14"/>
        <v>-368.03999999999951</v>
      </c>
    </row>
    <row r="242" spans="1:18" x14ac:dyDescent="0.15">
      <c r="A242" s="2" t="s">
        <v>6</v>
      </c>
      <c r="B242" s="4">
        <v>38834</v>
      </c>
      <c r="C242" s="5" t="s">
        <v>115</v>
      </c>
      <c r="D242" s="6">
        <v>39.97</v>
      </c>
      <c r="F242" s="7">
        <f t="shared" si="19"/>
        <v>2651.9500000000003</v>
      </c>
      <c r="G242" s="3">
        <v>3000</v>
      </c>
      <c r="H242" s="27">
        <f t="shared" si="14"/>
        <v>-348.04999999999973</v>
      </c>
    </row>
    <row r="243" spans="1:18" x14ac:dyDescent="0.15">
      <c r="A243" s="2" t="s">
        <v>6</v>
      </c>
      <c r="B243" s="4">
        <v>38827</v>
      </c>
      <c r="C243" s="5" t="s">
        <v>115</v>
      </c>
      <c r="D243" s="6">
        <v>39.97</v>
      </c>
      <c r="F243" s="7">
        <f t="shared" si="19"/>
        <v>2691.92</v>
      </c>
      <c r="G243" s="3">
        <v>3000</v>
      </c>
      <c r="H243" s="27">
        <f t="shared" si="14"/>
        <v>-308.07999999999993</v>
      </c>
    </row>
    <row r="244" spans="1:18" x14ac:dyDescent="0.15">
      <c r="A244" s="2" t="s">
        <v>19</v>
      </c>
      <c r="B244" s="4">
        <v>38825</v>
      </c>
      <c r="C244" s="5" t="s">
        <v>44</v>
      </c>
      <c r="D244" s="6">
        <v>116</v>
      </c>
      <c r="F244" s="7">
        <f t="shared" ref="F244:F306" si="20">F245-D244+E244</f>
        <v>2731.89</v>
      </c>
      <c r="G244" s="3">
        <v>3000</v>
      </c>
      <c r="H244" s="27">
        <f t="shared" si="14"/>
        <v>-268.11000000000013</v>
      </c>
    </row>
    <row r="245" spans="1:18" x14ac:dyDescent="0.15">
      <c r="A245" s="2" t="s">
        <v>6</v>
      </c>
      <c r="B245" s="4">
        <v>38818</v>
      </c>
      <c r="C245" s="5" t="s">
        <v>115</v>
      </c>
      <c r="D245" s="6">
        <v>175.69</v>
      </c>
      <c r="F245" s="7">
        <f t="shared" si="20"/>
        <v>2847.89</v>
      </c>
      <c r="G245" s="3">
        <v>3000</v>
      </c>
      <c r="H245" s="27">
        <f t="shared" si="14"/>
        <v>-152.11000000000013</v>
      </c>
    </row>
    <row r="246" spans="1:18" x14ac:dyDescent="0.15">
      <c r="A246" s="2" t="s">
        <v>56</v>
      </c>
      <c r="B246" s="4">
        <v>38807</v>
      </c>
      <c r="C246" s="5" t="s">
        <v>24</v>
      </c>
      <c r="D246" s="6">
        <v>3000</v>
      </c>
      <c r="F246" s="7">
        <f t="shared" si="20"/>
        <v>3023.58</v>
      </c>
      <c r="G246" s="3">
        <v>3000</v>
      </c>
      <c r="H246" s="27">
        <f>F246-G246</f>
        <v>23.579999999999927</v>
      </c>
    </row>
    <row r="247" spans="1:18" x14ac:dyDescent="0.15">
      <c r="A247" s="2" t="s">
        <v>116</v>
      </c>
      <c r="B247" s="4">
        <v>38807</v>
      </c>
      <c r="C247" s="5" t="s">
        <v>24</v>
      </c>
      <c r="E247" s="6">
        <v>1500</v>
      </c>
      <c r="F247" s="7">
        <f t="shared" si="20"/>
        <v>6023.58</v>
      </c>
      <c r="G247" s="3">
        <v>3000</v>
      </c>
      <c r="H247" s="27">
        <f t="shared" si="14"/>
        <v>3023.58</v>
      </c>
    </row>
    <row r="248" spans="1:18" x14ac:dyDescent="0.15">
      <c r="A248" s="2" t="s">
        <v>56</v>
      </c>
      <c r="B248" s="4">
        <v>38807</v>
      </c>
      <c r="C248" s="5" t="s">
        <v>24</v>
      </c>
      <c r="E248" s="6">
        <v>1500</v>
      </c>
      <c r="F248" s="7">
        <f t="shared" si="20"/>
        <v>4523.58</v>
      </c>
      <c r="G248" s="3">
        <v>3000</v>
      </c>
      <c r="H248" s="27">
        <f t="shared" si="14"/>
        <v>1523.58</v>
      </c>
    </row>
    <row r="249" spans="1:18" x14ac:dyDescent="0.15">
      <c r="A249" s="2" t="s">
        <v>16</v>
      </c>
      <c r="B249" s="4">
        <v>38807</v>
      </c>
      <c r="C249" s="5" t="s">
        <v>30</v>
      </c>
      <c r="D249" s="6">
        <v>16.350000000000001</v>
      </c>
      <c r="F249" s="7">
        <f t="shared" si="20"/>
        <v>3023.5799999999995</v>
      </c>
      <c r="G249" s="3">
        <v>3000</v>
      </c>
      <c r="H249" s="27">
        <f>F249-G249</f>
        <v>23.579999999999472</v>
      </c>
    </row>
    <row r="250" spans="1:18" x14ac:dyDescent="0.15">
      <c r="A250" s="2" t="s">
        <v>112</v>
      </c>
      <c r="B250" s="4">
        <v>38796</v>
      </c>
      <c r="C250" s="5" t="s">
        <v>29</v>
      </c>
      <c r="E250" s="6">
        <v>100</v>
      </c>
      <c r="F250" s="7">
        <f t="shared" si="20"/>
        <v>3039.9299999999994</v>
      </c>
      <c r="G250" s="3">
        <v>3000</v>
      </c>
      <c r="H250" s="27">
        <f t="shared" si="14"/>
        <v>39.929999999999382</v>
      </c>
      <c r="P250" s="2" t="s">
        <v>114</v>
      </c>
      <c r="Q250" s="2" t="s">
        <v>113</v>
      </c>
      <c r="R250" s="2" t="s">
        <v>27</v>
      </c>
    </row>
    <row r="251" spans="1:18" x14ac:dyDescent="0.15">
      <c r="A251" s="2" t="s">
        <v>19</v>
      </c>
      <c r="B251" s="4">
        <v>38791</v>
      </c>
      <c r="C251" s="5" t="s">
        <v>44</v>
      </c>
      <c r="D251" s="6">
        <v>116</v>
      </c>
      <c r="F251" s="7">
        <f t="shared" si="20"/>
        <v>2939.9299999999994</v>
      </c>
      <c r="G251" s="3">
        <v>3000</v>
      </c>
      <c r="H251" s="27">
        <f t="shared" si="14"/>
        <v>-60.070000000000618</v>
      </c>
    </row>
    <row r="252" spans="1:18" x14ac:dyDescent="0.15">
      <c r="A252" s="2" t="s">
        <v>12</v>
      </c>
      <c r="B252" s="4">
        <v>38778</v>
      </c>
      <c r="C252" s="5" t="s">
        <v>29</v>
      </c>
      <c r="E252" s="6">
        <v>100</v>
      </c>
      <c r="F252" s="7">
        <f t="shared" si="20"/>
        <v>3055.9299999999994</v>
      </c>
      <c r="G252" s="3">
        <v>3000</v>
      </c>
      <c r="H252" s="27">
        <f t="shared" si="14"/>
        <v>55.929999999999382</v>
      </c>
      <c r="R252" s="2" t="s">
        <v>26</v>
      </c>
    </row>
    <row r="253" spans="1:18" x14ac:dyDescent="0.15">
      <c r="A253" s="2" t="s">
        <v>19</v>
      </c>
      <c r="B253" s="4">
        <v>38763</v>
      </c>
      <c r="C253" s="5" t="s">
        <v>44</v>
      </c>
      <c r="D253" s="6">
        <v>116</v>
      </c>
      <c r="F253" s="7">
        <f t="shared" si="20"/>
        <v>2955.9299999999994</v>
      </c>
      <c r="G253" s="3">
        <v>3000</v>
      </c>
      <c r="H253" s="27">
        <f>F253-G253</f>
        <v>-44.070000000000618</v>
      </c>
    </row>
    <row r="254" spans="1:18" x14ac:dyDescent="0.15">
      <c r="A254" s="2" t="s">
        <v>39</v>
      </c>
      <c r="B254" s="4">
        <v>38758</v>
      </c>
      <c r="C254" s="6" t="s">
        <v>22</v>
      </c>
      <c r="E254" s="6">
        <v>100</v>
      </c>
      <c r="F254" s="7">
        <f t="shared" si="20"/>
        <v>3071.9299999999994</v>
      </c>
      <c r="G254" s="3">
        <v>3000</v>
      </c>
      <c r="H254" s="27">
        <f t="shared" ref="H254:H280" si="21">F254-G254</f>
        <v>71.929999999999382</v>
      </c>
      <c r="Q254" s="2" t="s">
        <v>25</v>
      </c>
      <c r="R254" s="2" t="s">
        <v>27</v>
      </c>
    </row>
    <row r="255" spans="1:18" x14ac:dyDescent="0.15">
      <c r="A255" s="2" t="s">
        <v>39</v>
      </c>
      <c r="B255" s="4">
        <v>38758</v>
      </c>
      <c r="C255" s="6" t="s">
        <v>29</v>
      </c>
      <c r="E255" s="6">
        <v>100</v>
      </c>
      <c r="F255" s="7">
        <f t="shared" si="20"/>
        <v>2971.9299999999994</v>
      </c>
      <c r="G255" s="3">
        <v>3000</v>
      </c>
      <c r="H255" s="27">
        <f t="shared" si="21"/>
        <v>-28.070000000000618</v>
      </c>
      <c r="P255" s="2" t="s">
        <v>97</v>
      </c>
      <c r="Q255" s="2" t="s">
        <v>25</v>
      </c>
      <c r="R255" s="2" t="s">
        <v>27</v>
      </c>
    </row>
    <row r="256" spans="1:18" x14ac:dyDescent="0.15">
      <c r="A256" s="2" t="s">
        <v>110</v>
      </c>
      <c r="B256" s="4">
        <v>38758</v>
      </c>
      <c r="C256" s="5" t="s">
        <v>46</v>
      </c>
      <c r="E256" s="6">
        <v>19.989999999999998</v>
      </c>
      <c r="F256" s="7">
        <f t="shared" si="20"/>
        <v>2871.9299999999994</v>
      </c>
      <c r="G256" s="3">
        <v>3000</v>
      </c>
      <c r="H256" s="27">
        <f t="shared" si="21"/>
        <v>-128.07000000000062</v>
      </c>
    </row>
    <row r="257" spans="1:18" x14ac:dyDescent="0.15">
      <c r="A257" s="2" t="s">
        <v>37</v>
      </c>
      <c r="B257" s="4">
        <v>38754</v>
      </c>
      <c r="C257" s="5" t="s">
        <v>38</v>
      </c>
      <c r="D257" s="6">
        <v>545</v>
      </c>
      <c r="F257" s="7">
        <f t="shared" si="20"/>
        <v>2851.9399999999996</v>
      </c>
      <c r="G257" s="3">
        <v>3000</v>
      </c>
      <c r="H257" s="27">
        <f t="shared" si="21"/>
        <v>-148.0600000000004</v>
      </c>
    </row>
    <row r="258" spans="1:18" x14ac:dyDescent="0.15">
      <c r="A258" s="2" t="s">
        <v>102</v>
      </c>
      <c r="B258" s="4">
        <v>38747</v>
      </c>
      <c r="C258" s="6" t="s">
        <v>22</v>
      </c>
      <c r="D258" s="2"/>
      <c r="E258" s="6">
        <v>100</v>
      </c>
      <c r="F258" s="7">
        <f t="shared" si="20"/>
        <v>3396.9399999999996</v>
      </c>
      <c r="G258" s="3">
        <v>3000</v>
      </c>
      <c r="H258" s="27">
        <f t="shared" si="21"/>
        <v>396.9399999999996</v>
      </c>
      <c r="Q258" s="2" t="s">
        <v>25</v>
      </c>
      <c r="R258" s="2" t="s">
        <v>27</v>
      </c>
    </row>
    <row r="259" spans="1:18" x14ac:dyDescent="0.15">
      <c r="A259" s="2" t="s">
        <v>102</v>
      </c>
      <c r="B259" s="4">
        <v>38747</v>
      </c>
      <c r="C259" s="6" t="s">
        <v>29</v>
      </c>
      <c r="D259" s="2"/>
      <c r="E259" s="6">
        <v>100</v>
      </c>
      <c r="F259" s="7">
        <f t="shared" si="20"/>
        <v>3296.9399999999996</v>
      </c>
      <c r="G259" s="3">
        <v>3000</v>
      </c>
      <c r="H259" s="27">
        <f t="shared" si="21"/>
        <v>296.9399999999996</v>
      </c>
      <c r="P259" s="2" t="s">
        <v>98</v>
      </c>
      <c r="Q259" s="2" t="s">
        <v>25</v>
      </c>
      <c r="R259" s="2" t="s">
        <v>27</v>
      </c>
    </row>
    <row r="260" spans="1:18" x14ac:dyDescent="0.15">
      <c r="A260" s="2" t="s">
        <v>51</v>
      </c>
      <c r="B260" s="4">
        <v>38744</v>
      </c>
      <c r="C260" s="6" t="s">
        <v>29</v>
      </c>
      <c r="D260" s="2"/>
      <c r="E260" s="6">
        <v>100</v>
      </c>
      <c r="F260" s="7">
        <f t="shared" si="20"/>
        <v>3196.9399999999996</v>
      </c>
      <c r="G260" s="3">
        <v>3000</v>
      </c>
      <c r="H260" s="27">
        <f t="shared" si="21"/>
        <v>196.9399999999996</v>
      </c>
      <c r="P260" s="2" t="s">
        <v>49</v>
      </c>
      <c r="Q260" s="2" t="s">
        <v>25</v>
      </c>
      <c r="R260" s="2" t="s">
        <v>27</v>
      </c>
    </row>
    <row r="261" spans="1:18" x14ac:dyDescent="0.15">
      <c r="A261" s="2" t="s">
        <v>52</v>
      </c>
      <c r="B261" s="4">
        <v>38742</v>
      </c>
      <c r="C261" s="6" t="s">
        <v>29</v>
      </c>
      <c r="D261" s="2"/>
      <c r="E261" s="6">
        <v>100</v>
      </c>
      <c r="F261" s="7">
        <f t="shared" si="20"/>
        <v>3096.9399999999996</v>
      </c>
      <c r="G261" s="3">
        <v>3000</v>
      </c>
      <c r="H261" s="27">
        <f t="shared" si="21"/>
        <v>96.9399999999996</v>
      </c>
      <c r="P261" s="2" t="s">
        <v>50</v>
      </c>
      <c r="Q261" s="2" t="s">
        <v>25</v>
      </c>
      <c r="R261" s="2" t="s">
        <v>27</v>
      </c>
    </row>
    <row r="262" spans="1:18" x14ac:dyDescent="0.15">
      <c r="A262" s="2" t="s">
        <v>19</v>
      </c>
      <c r="B262" s="4">
        <v>38733</v>
      </c>
      <c r="C262" s="5" t="s">
        <v>44</v>
      </c>
      <c r="D262" s="6">
        <v>116</v>
      </c>
      <c r="F262" s="7">
        <f t="shared" si="20"/>
        <v>2996.9399999999996</v>
      </c>
      <c r="G262" s="3">
        <v>3000</v>
      </c>
      <c r="H262" s="27">
        <f t="shared" si="21"/>
        <v>-3.0600000000004002</v>
      </c>
      <c r="Q262" s="2" t="s">
        <v>36</v>
      </c>
    </row>
    <row r="263" spans="1:18" x14ac:dyDescent="0.15">
      <c r="A263" s="5" t="s">
        <v>16</v>
      </c>
      <c r="B263" s="4">
        <v>38730</v>
      </c>
      <c r="C263" s="2" t="s">
        <v>30</v>
      </c>
      <c r="D263" s="6">
        <v>5.5</v>
      </c>
      <c r="F263" s="7">
        <f>F265-D263+E263</f>
        <v>3112.9399999999996</v>
      </c>
      <c r="G263" s="3">
        <v>3000</v>
      </c>
      <c r="H263" s="27">
        <f t="shared" si="21"/>
        <v>112.9399999999996</v>
      </c>
      <c r="P263" s="5"/>
      <c r="Q263" s="2" t="s">
        <v>36</v>
      </c>
    </row>
    <row r="264" spans="1:18" s="18" customFormat="1" ht="20.25" customHeight="1" x14ac:dyDescent="0.15">
      <c r="A264" s="19" t="s">
        <v>42</v>
      </c>
      <c r="D264" s="20"/>
      <c r="E264" s="20"/>
      <c r="F264" s="21"/>
      <c r="G264" s="22"/>
      <c r="H264" s="28"/>
      <c r="J264" s="24">
        <f>SUM(D265:D344)-G265</f>
        <v>8318.9599999999973</v>
      </c>
      <c r="K264" s="24">
        <f>SUM(E265:E344)-E316-E321-E344</f>
        <v>7719.99</v>
      </c>
      <c r="L264" s="24">
        <f>F346</f>
        <v>717.40999999999985</v>
      </c>
      <c r="M264" s="24">
        <f>H265</f>
        <v>118.4399999999996</v>
      </c>
      <c r="N264" s="25">
        <f>L264+K264-J264</f>
        <v>118.44000000000233</v>
      </c>
      <c r="P264" s="19"/>
    </row>
    <row r="265" spans="1:18" x14ac:dyDescent="0.15">
      <c r="A265" s="2" t="s">
        <v>127</v>
      </c>
      <c r="B265" s="4">
        <v>38730</v>
      </c>
      <c r="C265" s="5" t="s">
        <v>24</v>
      </c>
      <c r="E265" s="6">
        <v>1000</v>
      </c>
      <c r="F265" s="7">
        <f t="shared" si="20"/>
        <v>3118.4399999999996</v>
      </c>
      <c r="G265" s="3">
        <v>3000</v>
      </c>
      <c r="H265" s="27">
        <f t="shared" si="21"/>
        <v>118.4399999999996</v>
      </c>
      <c r="P265" s="2" t="s">
        <v>53</v>
      </c>
      <c r="Q265" s="2" t="s">
        <v>32</v>
      </c>
      <c r="R265" s="2" t="s">
        <v>27</v>
      </c>
    </row>
    <row r="266" spans="1:18" x14ac:dyDescent="0.15">
      <c r="A266" s="2" t="s">
        <v>105</v>
      </c>
      <c r="B266" s="4">
        <v>38726</v>
      </c>
      <c r="C266" s="5" t="s">
        <v>29</v>
      </c>
      <c r="E266" s="6">
        <v>100</v>
      </c>
      <c r="F266" s="7">
        <f t="shared" si="20"/>
        <v>2118.4399999999996</v>
      </c>
      <c r="G266" s="3">
        <v>3000</v>
      </c>
      <c r="H266" s="27">
        <f t="shared" si="21"/>
        <v>-881.5600000000004</v>
      </c>
      <c r="P266" s="2" t="s">
        <v>54</v>
      </c>
      <c r="Q266" s="2" t="s">
        <v>34</v>
      </c>
      <c r="R266" s="2" t="s">
        <v>27</v>
      </c>
    </row>
    <row r="267" spans="1:18" x14ac:dyDescent="0.15">
      <c r="A267" s="2" t="s">
        <v>56</v>
      </c>
      <c r="B267" s="4">
        <v>38719</v>
      </c>
      <c r="C267" s="5" t="s">
        <v>29</v>
      </c>
      <c r="E267" s="6">
        <v>100</v>
      </c>
      <c r="F267" s="7">
        <f t="shared" si="20"/>
        <v>2018.4399999999998</v>
      </c>
      <c r="G267" s="3">
        <v>3000</v>
      </c>
      <c r="H267" s="27">
        <f t="shared" si="21"/>
        <v>-981.56000000000017</v>
      </c>
      <c r="P267" s="2" t="s">
        <v>55</v>
      </c>
      <c r="Q267" s="2" t="s">
        <v>35</v>
      </c>
      <c r="R267" s="2" t="s">
        <v>27</v>
      </c>
    </row>
    <row r="268" spans="1:18" x14ac:dyDescent="0.15">
      <c r="A268" s="2" t="s">
        <v>56</v>
      </c>
      <c r="B268" s="4">
        <v>38719</v>
      </c>
      <c r="C268" s="5" t="s">
        <v>22</v>
      </c>
      <c r="E268" s="6">
        <v>100</v>
      </c>
      <c r="F268" s="7">
        <f t="shared" si="20"/>
        <v>1918.4399999999998</v>
      </c>
      <c r="G268" s="3">
        <v>3000</v>
      </c>
      <c r="H268" s="27">
        <f t="shared" si="21"/>
        <v>-1081.5600000000002</v>
      </c>
      <c r="P268" s="2" t="s">
        <v>55</v>
      </c>
      <c r="Q268" s="2" t="s">
        <v>35</v>
      </c>
      <c r="R268" s="2" t="s">
        <v>27</v>
      </c>
    </row>
    <row r="269" spans="1:18" x14ac:dyDescent="0.15">
      <c r="A269" s="2" t="s">
        <v>56</v>
      </c>
      <c r="B269" s="4">
        <v>38719</v>
      </c>
      <c r="C269" s="5" t="s">
        <v>14</v>
      </c>
      <c r="E269" s="6">
        <v>50</v>
      </c>
      <c r="F269" s="7">
        <f t="shared" si="20"/>
        <v>1818.4399999999998</v>
      </c>
      <c r="G269" s="3">
        <v>3000</v>
      </c>
      <c r="H269" s="27">
        <f t="shared" si="21"/>
        <v>-1181.5600000000002</v>
      </c>
      <c r="P269" s="2" t="s">
        <v>55</v>
      </c>
      <c r="Q269" s="2" t="s">
        <v>35</v>
      </c>
      <c r="R269" s="2" t="s">
        <v>27</v>
      </c>
    </row>
    <row r="270" spans="1:18" x14ac:dyDescent="0.15">
      <c r="A270" s="2" t="s">
        <v>105</v>
      </c>
      <c r="B270" s="4">
        <v>38719</v>
      </c>
      <c r="C270" s="5" t="s">
        <v>28</v>
      </c>
      <c r="E270" s="6">
        <v>100</v>
      </c>
      <c r="F270" s="7">
        <f t="shared" si="20"/>
        <v>1768.4399999999998</v>
      </c>
      <c r="G270" s="3">
        <v>3000</v>
      </c>
      <c r="H270" s="27">
        <f t="shared" si="21"/>
        <v>-1231.5600000000002</v>
      </c>
      <c r="P270" s="2" t="s">
        <v>54</v>
      </c>
      <c r="Q270" s="2" t="s">
        <v>34</v>
      </c>
      <c r="R270" s="2" t="s">
        <v>27</v>
      </c>
    </row>
    <row r="271" spans="1:18" x14ac:dyDescent="0.15">
      <c r="A271" s="2" t="s">
        <v>16</v>
      </c>
      <c r="B271" s="4">
        <v>38716</v>
      </c>
      <c r="C271" s="5" t="s">
        <v>30</v>
      </c>
      <c r="D271" s="6">
        <v>17.399999999999999</v>
      </c>
      <c r="F271" s="7">
        <f t="shared" si="20"/>
        <v>1668.4399999999998</v>
      </c>
      <c r="G271" s="3">
        <v>3000</v>
      </c>
      <c r="H271" s="27">
        <f t="shared" si="21"/>
        <v>-1331.5600000000002</v>
      </c>
      <c r="I271" s="6"/>
    </row>
    <row r="272" spans="1:18" x14ac:dyDescent="0.15">
      <c r="A272" s="2" t="s">
        <v>103</v>
      </c>
      <c r="B272" s="4">
        <v>38713</v>
      </c>
      <c r="C272" s="5" t="s">
        <v>33</v>
      </c>
      <c r="E272" s="6">
        <v>100</v>
      </c>
      <c r="F272" s="7">
        <f t="shared" si="20"/>
        <v>1685.84</v>
      </c>
      <c r="G272" s="3">
        <v>3000</v>
      </c>
      <c r="H272" s="27">
        <f t="shared" si="21"/>
        <v>-1314.16</v>
      </c>
      <c r="I272" s="6"/>
      <c r="P272" s="2" t="s">
        <v>99</v>
      </c>
      <c r="Q272" s="2" t="s">
        <v>35</v>
      </c>
      <c r="R272" s="2" t="s">
        <v>26</v>
      </c>
    </row>
    <row r="273" spans="1:18" x14ac:dyDescent="0.15">
      <c r="A273" s="2" t="s">
        <v>103</v>
      </c>
      <c r="B273" s="4">
        <v>38713</v>
      </c>
      <c r="C273" s="5" t="s">
        <v>28</v>
      </c>
      <c r="E273" s="6">
        <v>100</v>
      </c>
      <c r="F273" s="7">
        <f t="shared" si="20"/>
        <v>1585.84</v>
      </c>
      <c r="G273" s="3">
        <v>3000</v>
      </c>
      <c r="H273" s="27">
        <f t="shared" si="21"/>
        <v>-1414.16</v>
      </c>
      <c r="I273" s="6"/>
      <c r="P273" s="2" t="s">
        <v>99</v>
      </c>
      <c r="Q273" s="2" t="s">
        <v>35</v>
      </c>
      <c r="R273" s="2" t="s">
        <v>26</v>
      </c>
    </row>
    <row r="274" spans="1:18" x14ac:dyDescent="0.15">
      <c r="A274" s="2" t="s">
        <v>16</v>
      </c>
      <c r="B274" s="4">
        <v>38713</v>
      </c>
      <c r="C274" s="5" t="s">
        <v>30</v>
      </c>
      <c r="D274" s="6">
        <f>200-191.3</f>
        <v>8.6999999999999886</v>
      </c>
      <c r="F274" s="7">
        <f t="shared" si="20"/>
        <v>1485.84</v>
      </c>
      <c r="G274" s="3">
        <v>3000</v>
      </c>
      <c r="H274" s="27">
        <f t="shared" si="21"/>
        <v>-1514.16</v>
      </c>
      <c r="I274" s="6"/>
    </row>
    <row r="275" spans="1:18" x14ac:dyDescent="0.15">
      <c r="A275" s="2" t="s">
        <v>104</v>
      </c>
      <c r="B275" s="4">
        <v>38715</v>
      </c>
      <c r="C275" s="5" t="s">
        <v>33</v>
      </c>
      <c r="E275" s="6">
        <v>100</v>
      </c>
      <c r="F275" s="7">
        <f t="shared" si="20"/>
        <v>1494.54</v>
      </c>
      <c r="G275" s="3">
        <v>3000</v>
      </c>
      <c r="H275" s="27">
        <f t="shared" si="21"/>
        <v>-1505.46</v>
      </c>
      <c r="I275" s="6"/>
      <c r="P275" s="2" t="s">
        <v>100</v>
      </c>
      <c r="Q275" s="2" t="s">
        <v>32</v>
      </c>
      <c r="R275" s="2" t="s">
        <v>27</v>
      </c>
    </row>
    <row r="276" spans="1:18" x14ac:dyDescent="0.15">
      <c r="A276" s="2" t="s">
        <v>104</v>
      </c>
      <c r="B276" s="4">
        <v>38715</v>
      </c>
      <c r="C276" s="5" t="s">
        <v>28</v>
      </c>
      <c r="E276" s="6">
        <v>100</v>
      </c>
      <c r="F276" s="7">
        <f t="shared" si="20"/>
        <v>1394.54</v>
      </c>
      <c r="G276" s="3">
        <v>3000</v>
      </c>
      <c r="H276" s="27">
        <f t="shared" si="21"/>
        <v>-1605.46</v>
      </c>
      <c r="I276" s="6"/>
      <c r="Q276" s="2" t="s">
        <v>32</v>
      </c>
      <c r="R276" s="2" t="s">
        <v>27</v>
      </c>
    </row>
    <row r="277" spans="1:18" x14ac:dyDescent="0.15">
      <c r="A277" s="2" t="s">
        <v>6</v>
      </c>
      <c r="B277" s="4">
        <v>38715</v>
      </c>
      <c r="C277" s="5" t="s">
        <v>46</v>
      </c>
      <c r="D277" s="6">
        <v>20.88</v>
      </c>
      <c r="F277" s="7">
        <f t="shared" si="20"/>
        <v>1294.54</v>
      </c>
      <c r="G277" s="3">
        <v>3000</v>
      </c>
      <c r="H277" s="27">
        <f t="shared" si="21"/>
        <v>-1705.46</v>
      </c>
      <c r="I277" s="6"/>
    </row>
    <row r="278" spans="1:18" x14ac:dyDescent="0.15">
      <c r="A278" s="2" t="s">
        <v>93</v>
      </c>
      <c r="B278" s="4">
        <v>38710</v>
      </c>
      <c r="C278" s="5" t="s">
        <v>45</v>
      </c>
      <c r="D278" s="6">
        <v>638</v>
      </c>
      <c r="F278" s="7">
        <f t="shared" si="20"/>
        <v>1315.42</v>
      </c>
      <c r="G278" s="3">
        <v>3000</v>
      </c>
      <c r="H278" s="27">
        <f t="shared" si="21"/>
        <v>-1684.58</v>
      </c>
      <c r="I278" s="6"/>
    </row>
    <row r="279" spans="1:18" x14ac:dyDescent="0.15">
      <c r="A279" s="2" t="s">
        <v>13</v>
      </c>
      <c r="B279" s="4">
        <v>38710</v>
      </c>
      <c r="C279" s="2" t="s">
        <v>132</v>
      </c>
      <c r="D279" s="6">
        <v>3000</v>
      </c>
      <c r="F279" s="7">
        <f t="shared" si="20"/>
        <v>1953.42</v>
      </c>
      <c r="G279" s="3">
        <v>3000</v>
      </c>
      <c r="H279" s="27">
        <f t="shared" si="21"/>
        <v>-1046.58</v>
      </c>
    </row>
    <row r="280" spans="1:18" x14ac:dyDescent="0.15">
      <c r="A280" s="2" t="s">
        <v>107</v>
      </c>
      <c r="B280" s="4">
        <v>38709</v>
      </c>
      <c r="C280" s="5" t="s">
        <v>29</v>
      </c>
      <c r="E280" s="6">
        <v>100</v>
      </c>
      <c r="F280" s="7">
        <f t="shared" si="20"/>
        <v>4953.42</v>
      </c>
      <c r="G280" s="3">
        <v>6000</v>
      </c>
      <c r="H280" s="27">
        <f t="shared" si="21"/>
        <v>-1046.58</v>
      </c>
      <c r="P280" s="2" t="s">
        <v>78</v>
      </c>
      <c r="Q280" s="2" t="s">
        <v>25</v>
      </c>
      <c r="R280" s="2" t="s">
        <v>27</v>
      </c>
    </row>
    <row r="281" spans="1:18" x14ac:dyDescent="0.15">
      <c r="A281" s="2" t="s">
        <v>107</v>
      </c>
      <c r="B281" s="4">
        <v>38709</v>
      </c>
      <c r="C281" s="5" t="s">
        <v>22</v>
      </c>
      <c r="E281" s="6">
        <v>100</v>
      </c>
      <c r="F281" s="7">
        <f t="shared" si="20"/>
        <v>4853.42</v>
      </c>
      <c r="G281" s="3">
        <v>6000</v>
      </c>
      <c r="H281" s="27">
        <f t="shared" ref="H281:H298" si="22">F281-G281</f>
        <v>-1146.58</v>
      </c>
      <c r="P281" s="2" t="s">
        <v>78</v>
      </c>
      <c r="Q281" s="2" t="s">
        <v>25</v>
      </c>
      <c r="R281" s="2" t="s">
        <v>27</v>
      </c>
    </row>
    <row r="282" spans="1:18" x14ac:dyDescent="0.15">
      <c r="A282" s="2" t="s">
        <v>107</v>
      </c>
      <c r="B282" s="4">
        <v>38709</v>
      </c>
      <c r="C282" s="5" t="s">
        <v>14</v>
      </c>
      <c r="E282" s="6">
        <v>50</v>
      </c>
      <c r="F282" s="7">
        <f t="shared" si="20"/>
        <v>4753.42</v>
      </c>
      <c r="G282" s="3">
        <v>6000</v>
      </c>
      <c r="H282" s="27">
        <f t="shared" si="22"/>
        <v>-1246.58</v>
      </c>
      <c r="P282" s="2" t="s">
        <v>78</v>
      </c>
      <c r="Q282" s="2" t="s">
        <v>25</v>
      </c>
      <c r="R282" s="2" t="s">
        <v>27</v>
      </c>
    </row>
    <row r="283" spans="1:18" x14ac:dyDescent="0.15">
      <c r="A283" s="2" t="s">
        <v>106</v>
      </c>
      <c r="B283" s="4">
        <v>38708</v>
      </c>
      <c r="C283" s="5" t="s">
        <v>29</v>
      </c>
      <c r="E283" s="6">
        <v>100</v>
      </c>
      <c r="F283" s="7">
        <f t="shared" si="20"/>
        <v>4703.42</v>
      </c>
      <c r="G283" s="3">
        <v>6000</v>
      </c>
      <c r="H283" s="27">
        <f t="shared" si="22"/>
        <v>-1296.58</v>
      </c>
      <c r="P283" s="2" t="s">
        <v>101</v>
      </c>
      <c r="Q283" s="2" t="s">
        <v>32</v>
      </c>
      <c r="R283" s="2" t="s">
        <v>27</v>
      </c>
    </row>
    <row r="284" spans="1:18" x14ac:dyDescent="0.15">
      <c r="A284" s="2" t="s">
        <v>106</v>
      </c>
      <c r="B284" s="4">
        <v>38708</v>
      </c>
      <c r="C284" s="5" t="s">
        <v>22</v>
      </c>
      <c r="E284" s="6">
        <v>100</v>
      </c>
      <c r="F284" s="7">
        <f t="shared" si="20"/>
        <v>4603.42</v>
      </c>
      <c r="G284" s="3">
        <v>6000</v>
      </c>
      <c r="H284" s="27">
        <f t="shared" si="22"/>
        <v>-1396.58</v>
      </c>
      <c r="Q284" s="2" t="s">
        <v>32</v>
      </c>
      <c r="R284" s="2" t="s">
        <v>27</v>
      </c>
    </row>
    <row r="285" spans="1:18" x14ac:dyDescent="0.15">
      <c r="A285" s="2" t="s">
        <v>16</v>
      </c>
      <c r="B285" s="4">
        <v>38708</v>
      </c>
      <c r="C285" s="5" t="s">
        <v>30</v>
      </c>
      <c r="D285" s="6">
        <v>5.5</v>
      </c>
      <c r="F285" s="7">
        <f t="shared" si="20"/>
        <v>4503.42</v>
      </c>
      <c r="G285" s="3">
        <v>6000</v>
      </c>
      <c r="H285" s="27">
        <f t="shared" si="22"/>
        <v>-1496.58</v>
      </c>
    </row>
    <row r="286" spans="1:18" x14ac:dyDescent="0.15">
      <c r="A286" s="2" t="s">
        <v>31</v>
      </c>
      <c r="B286" s="4">
        <v>38706</v>
      </c>
      <c r="C286" s="5" t="s">
        <v>29</v>
      </c>
      <c r="E286" s="6">
        <v>100</v>
      </c>
      <c r="F286" s="7">
        <f t="shared" si="20"/>
        <v>4508.92</v>
      </c>
      <c r="G286" s="3">
        <v>6000</v>
      </c>
      <c r="H286" s="27">
        <f t="shared" si="22"/>
        <v>-1491.08</v>
      </c>
      <c r="P286" s="2" t="s">
        <v>77</v>
      </c>
      <c r="Q286" s="2" t="s">
        <v>25</v>
      </c>
      <c r="R286" s="2" t="s">
        <v>27</v>
      </c>
    </row>
    <row r="287" spans="1:18" x14ac:dyDescent="0.15">
      <c r="A287" s="2" t="s">
        <v>31</v>
      </c>
      <c r="B287" s="4">
        <v>38706</v>
      </c>
      <c r="C287" s="5" t="s">
        <v>22</v>
      </c>
      <c r="E287" s="6">
        <v>100</v>
      </c>
      <c r="F287" s="7">
        <f t="shared" si="20"/>
        <v>4408.92</v>
      </c>
      <c r="G287" s="3">
        <v>6000</v>
      </c>
      <c r="H287" s="27">
        <f t="shared" si="22"/>
        <v>-1591.08</v>
      </c>
      <c r="P287" s="2" t="s">
        <v>77</v>
      </c>
      <c r="Q287" s="2" t="s">
        <v>25</v>
      </c>
      <c r="R287" s="2" t="s">
        <v>27</v>
      </c>
    </row>
    <row r="288" spans="1:18" x14ac:dyDescent="0.15">
      <c r="A288" s="2" t="s">
        <v>127</v>
      </c>
      <c r="B288" s="4">
        <v>38706</v>
      </c>
      <c r="C288" s="5" t="s">
        <v>29</v>
      </c>
      <c r="E288" s="6">
        <v>100</v>
      </c>
      <c r="F288" s="7">
        <f t="shared" si="20"/>
        <v>4308.92</v>
      </c>
      <c r="G288" s="3">
        <v>6000</v>
      </c>
      <c r="H288" s="27">
        <f t="shared" si="22"/>
        <v>-1691.08</v>
      </c>
      <c r="P288" s="2" t="s">
        <v>53</v>
      </c>
      <c r="Q288" s="2" t="s">
        <v>32</v>
      </c>
      <c r="R288" s="2" t="s">
        <v>27</v>
      </c>
    </row>
    <row r="289" spans="1:18" x14ac:dyDescent="0.15">
      <c r="A289" s="2" t="s">
        <v>127</v>
      </c>
      <c r="B289" s="4">
        <v>38706</v>
      </c>
      <c r="C289" s="5" t="s">
        <v>22</v>
      </c>
      <c r="E289" s="6">
        <v>100</v>
      </c>
      <c r="F289" s="7">
        <f t="shared" si="20"/>
        <v>4208.92</v>
      </c>
      <c r="G289" s="3">
        <v>6000</v>
      </c>
      <c r="H289" s="27">
        <f t="shared" si="22"/>
        <v>-1791.08</v>
      </c>
      <c r="P289" s="2" t="s">
        <v>53</v>
      </c>
      <c r="Q289" s="2" t="s">
        <v>32</v>
      </c>
      <c r="R289" s="2" t="s">
        <v>27</v>
      </c>
    </row>
    <row r="290" spans="1:18" x14ac:dyDescent="0.15">
      <c r="A290" s="2" t="s">
        <v>127</v>
      </c>
      <c r="B290" s="4">
        <v>38706</v>
      </c>
      <c r="C290" s="5" t="s">
        <v>14</v>
      </c>
      <c r="E290" s="6">
        <v>50</v>
      </c>
      <c r="F290" s="7">
        <f t="shared" si="20"/>
        <v>4108.92</v>
      </c>
      <c r="G290" s="3">
        <v>6000</v>
      </c>
      <c r="H290" s="27">
        <f t="shared" si="22"/>
        <v>-1891.08</v>
      </c>
      <c r="P290" s="2" t="s">
        <v>53</v>
      </c>
      <c r="Q290" s="2" t="s">
        <v>32</v>
      </c>
      <c r="R290" s="2" t="s">
        <v>27</v>
      </c>
    </row>
    <row r="291" spans="1:18" x14ac:dyDescent="0.15">
      <c r="A291" s="2" t="s">
        <v>16</v>
      </c>
      <c r="B291" s="4">
        <v>38706</v>
      </c>
      <c r="C291" s="2" t="s">
        <v>30</v>
      </c>
      <c r="D291" s="6">
        <v>5.5</v>
      </c>
      <c r="F291" s="7">
        <f t="shared" si="20"/>
        <v>4058.9199999999996</v>
      </c>
      <c r="G291" s="3">
        <v>6000</v>
      </c>
      <c r="H291" s="27">
        <f t="shared" si="22"/>
        <v>-1941.0800000000004</v>
      </c>
    </row>
    <row r="292" spans="1:18" x14ac:dyDescent="0.15">
      <c r="A292" s="2" t="s">
        <v>58</v>
      </c>
      <c r="B292" s="4">
        <v>38705</v>
      </c>
      <c r="C292" s="5" t="s">
        <v>24</v>
      </c>
      <c r="E292" s="6">
        <v>2000</v>
      </c>
      <c r="F292" s="7">
        <f t="shared" si="20"/>
        <v>4064.4199999999996</v>
      </c>
      <c r="G292" s="3">
        <v>6000</v>
      </c>
      <c r="H292" s="27">
        <f t="shared" si="22"/>
        <v>-1935.5800000000004</v>
      </c>
      <c r="P292" s="2" t="s">
        <v>57</v>
      </c>
      <c r="Q292" s="2" t="s">
        <v>25</v>
      </c>
      <c r="R292" s="2" t="s">
        <v>27</v>
      </c>
    </row>
    <row r="293" spans="1:18" x14ac:dyDescent="0.15">
      <c r="A293" s="2" t="s">
        <v>58</v>
      </c>
      <c r="B293" s="4">
        <v>38705</v>
      </c>
      <c r="C293" s="5" t="s">
        <v>22</v>
      </c>
      <c r="E293" s="6">
        <v>100</v>
      </c>
      <c r="F293" s="7">
        <f t="shared" si="20"/>
        <v>2064.4199999999996</v>
      </c>
      <c r="G293" s="3">
        <v>6000</v>
      </c>
      <c r="H293" s="27">
        <f t="shared" si="22"/>
        <v>-3935.5800000000004</v>
      </c>
      <c r="P293" s="2" t="s">
        <v>57</v>
      </c>
      <c r="Q293" s="2" t="s">
        <v>25</v>
      </c>
      <c r="R293" s="2" t="s">
        <v>27</v>
      </c>
    </row>
    <row r="294" spans="1:18" x14ac:dyDescent="0.15">
      <c r="A294" s="2" t="s">
        <v>58</v>
      </c>
      <c r="B294" s="4">
        <v>38705</v>
      </c>
      <c r="C294" s="5" t="s">
        <v>14</v>
      </c>
      <c r="E294" s="6">
        <v>50</v>
      </c>
      <c r="F294" s="7">
        <f t="shared" si="20"/>
        <v>1964.4199999999996</v>
      </c>
      <c r="G294" s="3">
        <v>6000</v>
      </c>
      <c r="H294" s="27">
        <f t="shared" si="22"/>
        <v>-4035.5800000000004</v>
      </c>
      <c r="P294" s="2" t="s">
        <v>57</v>
      </c>
      <c r="Q294" s="2" t="s">
        <v>25</v>
      </c>
      <c r="R294" s="2" t="s">
        <v>27</v>
      </c>
    </row>
    <row r="295" spans="1:18" x14ac:dyDescent="0.15">
      <c r="A295" s="2" t="s">
        <v>108</v>
      </c>
      <c r="B295" s="4">
        <v>38705</v>
      </c>
      <c r="C295" s="5" t="s">
        <v>29</v>
      </c>
      <c r="E295" s="6">
        <v>100</v>
      </c>
      <c r="F295" s="7">
        <f t="shared" si="20"/>
        <v>1914.4199999999996</v>
      </c>
      <c r="G295" s="3">
        <v>6000</v>
      </c>
      <c r="H295" s="27">
        <f t="shared" si="22"/>
        <v>-4085.5800000000004</v>
      </c>
      <c r="P295" s="2" t="s">
        <v>59</v>
      </c>
      <c r="Q295" s="2" t="s">
        <v>25</v>
      </c>
      <c r="R295" s="2" t="s">
        <v>26</v>
      </c>
    </row>
    <row r="296" spans="1:18" x14ac:dyDescent="0.15">
      <c r="A296" s="2" t="s">
        <v>108</v>
      </c>
      <c r="B296" s="4">
        <v>38705</v>
      </c>
      <c r="C296" s="5" t="s">
        <v>22</v>
      </c>
      <c r="E296" s="6">
        <v>100</v>
      </c>
      <c r="F296" s="7">
        <f t="shared" si="20"/>
        <v>1814.4199999999996</v>
      </c>
      <c r="G296" s="3">
        <v>6000</v>
      </c>
      <c r="H296" s="27">
        <f t="shared" si="22"/>
        <v>-4185.58</v>
      </c>
      <c r="P296" s="2" t="s">
        <v>59</v>
      </c>
      <c r="Q296" s="2" t="s">
        <v>25</v>
      </c>
      <c r="R296" s="2" t="s">
        <v>26</v>
      </c>
    </row>
    <row r="297" spans="1:18" x14ac:dyDescent="0.15">
      <c r="A297" s="2" t="s">
        <v>108</v>
      </c>
      <c r="B297" s="4">
        <v>38705</v>
      </c>
      <c r="C297" s="5" t="s">
        <v>14</v>
      </c>
      <c r="E297" s="6">
        <v>50</v>
      </c>
      <c r="F297" s="7">
        <f t="shared" si="20"/>
        <v>1714.4199999999996</v>
      </c>
      <c r="G297" s="3">
        <v>6000</v>
      </c>
      <c r="H297" s="27">
        <f t="shared" si="22"/>
        <v>-4285.58</v>
      </c>
      <c r="P297" s="2" t="s">
        <v>59</v>
      </c>
      <c r="Q297" s="2" t="s">
        <v>25</v>
      </c>
      <c r="R297" s="2" t="s">
        <v>26</v>
      </c>
    </row>
    <row r="298" spans="1:18" x14ac:dyDescent="0.15">
      <c r="A298" s="2" t="s">
        <v>19</v>
      </c>
      <c r="B298" s="4">
        <v>38701</v>
      </c>
      <c r="C298" s="5" t="s">
        <v>44</v>
      </c>
      <c r="D298" s="6">
        <v>116</v>
      </c>
      <c r="F298" s="7">
        <f t="shared" si="20"/>
        <v>1664.4199999999996</v>
      </c>
      <c r="G298" s="3">
        <v>6000</v>
      </c>
      <c r="H298" s="27">
        <f t="shared" si="22"/>
        <v>-4335.58</v>
      </c>
    </row>
    <row r="299" spans="1:18" x14ac:dyDescent="0.15">
      <c r="A299" s="2" t="s">
        <v>109</v>
      </c>
      <c r="B299" s="4">
        <v>38701</v>
      </c>
      <c r="C299" s="5" t="s">
        <v>29</v>
      </c>
      <c r="E299" s="6">
        <v>100</v>
      </c>
      <c r="F299" s="7">
        <f t="shared" si="20"/>
        <v>1780.4199999999996</v>
      </c>
      <c r="G299" s="3">
        <v>6000</v>
      </c>
      <c r="H299" s="27">
        <f t="shared" ref="H299:H344" si="23">F299-G299</f>
        <v>-4219.58</v>
      </c>
      <c r="P299" s="2" t="s">
        <v>50</v>
      </c>
      <c r="Q299" s="2" t="s">
        <v>25</v>
      </c>
      <c r="R299" s="2" t="s">
        <v>27</v>
      </c>
    </row>
    <row r="300" spans="1:18" x14ac:dyDescent="0.15">
      <c r="A300" s="2" t="s">
        <v>109</v>
      </c>
      <c r="B300" s="4">
        <v>38701</v>
      </c>
      <c r="C300" s="5" t="s">
        <v>28</v>
      </c>
      <c r="E300" s="6">
        <v>100</v>
      </c>
      <c r="F300" s="7">
        <f t="shared" si="20"/>
        <v>1680.4199999999996</v>
      </c>
      <c r="G300" s="3">
        <v>6000</v>
      </c>
      <c r="H300" s="27">
        <f t="shared" si="23"/>
        <v>-4319.58</v>
      </c>
      <c r="P300" s="2" t="s">
        <v>50</v>
      </c>
      <c r="Q300" s="2" t="s">
        <v>25</v>
      </c>
      <c r="R300" s="2" t="s">
        <v>27</v>
      </c>
    </row>
    <row r="301" spans="1:18" x14ac:dyDescent="0.15">
      <c r="A301" s="2" t="s">
        <v>109</v>
      </c>
      <c r="B301" s="4">
        <v>38701</v>
      </c>
      <c r="C301" s="5" t="s">
        <v>14</v>
      </c>
      <c r="E301" s="6">
        <v>50</v>
      </c>
      <c r="F301" s="7">
        <f t="shared" si="20"/>
        <v>1580.4199999999996</v>
      </c>
      <c r="G301" s="3">
        <v>6000</v>
      </c>
      <c r="H301" s="27">
        <f t="shared" si="23"/>
        <v>-4419.58</v>
      </c>
      <c r="P301" s="2" t="s">
        <v>50</v>
      </c>
      <c r="Q301" s="2" t="s">
        <v>25</v>
      </c>
      <c r="R301" s="2" t="s">
        <v>27</v>
      </c>
    </row>
    <row r="302" spans="1:18" x14ac:dyDescent="0.15">
      <c r="A302" s="2" t="s">
        <v>6</v>
      </c>
      <c r="B302" s="4">
        <v>38700</v>
      </c>
      <c r="C302" s="5" t="s">
        <v>46</v>
      </c>
      <c r="D302" s="6">
        <v>19.989999999999998</v>
      </c>
      <c r="F302" s="7">
        <f t="shared" si="20"/>
        <v>1530.4199999999996</v>
      </c>
      <c r="G302" s="3">
        <v>6000</v>
      </c>
      <c r="H302" s="27">
        <f t="shared" si="23"/>
        <v>-4469.58</v>
      </c>
    </row>
    <row r="303" spans="1:18" x14ac:dyDescent="0.15">
      <c r="A303" s="2" t="s">
        <v>51</v>
      </c>
      <c r="B303" s="4">
        <v>38685</v>
      </c>
      <c r="C303" s="5" t="s">
        <v>24</v>
      </c>
      <c r="E303" s="6">
        <v>200</v>
      </c>
      <c r="F303" s="7">
        <f t="shared" si="20"/>
        <v>1550.4099999999996</v>
      </c>
      <c r="G303" s="3">
        <v>6000</v>
      </c>
      <c r="H303" s="27">
        <f t="shared" si="23"/>
        <v>-4449.59</v>
      </c>
      <c r="P303" s="2" t="s">
        <v>49</v>
      </c>
      <c r="Q303" s="2" t="s">
        <v>25</v>
      </c>
      <c r="R303" s="2" t="s">
        <v>27</v>
      </c>
    </row>
    <row r="304" spans="1:18" x14ac:dyDescent="0.15">
      <c r="A304" s="2" t="s">
        <v>6</v>
      </c>
      <c r="B304" s="4">
        <v>38680</v>
      </c>
      <c r="C304" s="5" t="s">
        <v>46</v>
      </c>
      <c r="D304" s="6">
        <v>342.94</v>
      </c>
      <c r="F304" s="7">
        <f t="shared" si="20"/>
        <v>1350.4099999999996</v>
      </c>
      <c r="G304" s="3">
        <v>6000</v>
      </c>
      <c r="H304" s="27">
        <f t="shared" si="23"/>
        <v>-4649.59</v>
      </c>
    </row>
    <row r="305" spans="1:18" x14ac:dyDescent="0.15">
      <c r="A305" s="2" t="s">
        <v>6</v>
      </c>
      <c r="B305" s="4">
        <v>38678</v>
      </c>
      <c r="C305" s="5" t="s">
        <v>46</v>
      </c>
      <c r="D305" s="6">
        <v>39.97</v>
      </c>
      <c r="F305" s="7">
        <f t="shared" si="20"/>
        <v>1693.3499999999997</v>
      </c>
      <c r="G305" s="3">
        <v>6000</v>
      </c>
      <c r="H305" s="27">
        <f t="shared" si="23"/>
        <v>-4306.6500000000005</v>
      </c>
    </row>
    <row r="306" spans="1:18" x14ac:dyDescent="0.15">
      <c r="A306" s="2" t="s">
        <v>23</v>
      </c>
      <c r="B306" s="4">
        <v>38673</v>
      </c>
      <c r="C306" s="5" t="s">
        <v>48</v>
      </c>
      <c r="D306" s="6">
        <v>827.08</v>
      </c>
      <c r="F306" s="7">
        <f t="shared" si="20"/>
        <v>1733.3199999999997</v>
      </c>
      <c r="G306" s="3">
        <v>6000</v>
      </c>
      <c r="H306" s="27">
        <f t="shared" si="23"/>
        <v>-4266.68</v>
      </c>
    </row>
    <row r="307" spans="1:18" x14ac:dyDescent="0.15">
      <c r="A307" s="2" t="s">
        <v>19</v>
      </c>
      <c r="B307" s="4">
        <v>38671</v>
      </c>
      <c r="C307" s="5" t="s">
        <v>44</v>
      </c>
      <c r="D307" s="6">
        <v>116</v>
      </c>
      <c r="F307" s="7">
        <f>F308-D307+E307</f>
        <v>2560.3999999999996</v>
      </c>
      <c r="G307" s="3">
        <v>6000</v>
      </c>
      <c r="H307" s="27">
        <f t="shared" si="23"/>
        <v>-3439.6000000000004</v>
      </c>
    </row>
    <row r="308" spans="1:18" x14ac:dyDescent="0.15">
      <c r="A308" s="2" t="s">
        <v>6</v>
      </c>
      <c r="B308" s="4">
        <v>38657</v>
      </c>
      <c r="C308" s="5" t="s">
        <v>46</v>
      </c>
      <c r="D308" s="6">
        <v>119.92</v>
      </c>
      <c r="F308" s="7">
        <f>F309-D308+E308</f>
        <v>2676.3999999999996</v>
      </c>
      <c r="G308" s="3">
        <v>6000</v>
      </c>
      <c r="H308" s="27">
        <f t="shared" si="23"/>
        <v>-3323.6000000000004</v>
      </c>
    </row>
    <row r="309" spans="1:18" x14ac:dyDescent="0.15">
      <c r="A309" s="2" t="s">
        <v>62</v>
      </c>
      <c r="B309" s="4">
        <v>38653</v>
      </c>
      <c r="C309" s="5" t="s">
        <v>9</v>
      </c>
      <c r="E309" s="6">
        <v>2000</v>
      </c>
      <c r="F309" s="7">
        <f>F310-D309+E309</f>
        <v>2796.3199999999997</v>
      </c>
      <c r="G309" s="3">
        <v>6000</v>
      </c>
      <c r="H309" s="27">
        <f t="shared" si="23"/>
        <v>-3203.6800000000003</v>
      </c>
      <c r="P309" s="2" t="s">
        <v>61</v>
      </c>
      <c r="Q309" s="2" t="s">
        <v>25</v>
      </c>
      <c r="R309" s="2" t="s">
        <v>27</v>
      </c>
    </row>
    <row r="310" spans="1:18" x14ac:dyDescent="0.15">
      <c r="A310" s="2" t="s">
        <v>6</v>
      </c>
      <c r="B310" s="4">
        <v>38643</v>
      </c>
      <c r="C310" s="5" t="s">
        <v>46</v>
      </c>
      <c r="D310" s="6">
        <v>19.989999999999998</v>
      </c>
      <c r="F310" s="7">
        <f t="shared" ref="F310:F316" si="24">F311-D310+E310</f>
        <v>796.31999999999982</v>
      </c>
      <c r="G310" s="3">
        <v>6000</v>
      </c>
      <c r="H310" s="27">
        <f t="shared" si="23"/>
        <v>-5203.68</v>
      </c>
    </row>
    <row r="311" spans="1:18" x14ac:dyDescent="0.15">
      <c r="A311" s="2" t="s">
        <v>19</v>
      </c>
      <c r="B311" s="4">
        <v>38642</v>
      </c>
      <c r="C311" s="5" t="s">
        <v>44</v>
      </c>
      <c r="D311" s="6">
        <v>116</v>
      </c>
      <c r="F311" s="7">
        <f t="shared" si="24"/>
        <v>816.30999999999983</v>
      </c>
      <c r="G311" s="3">
        <v>6000</v>
      </c>
      <c r="H311" s="27">
        <f t="shared" si="23"/>
        <v>-5183.6900000000005</v>
      </c>
    </row>
    <row r="312" spans="1:18" x14ac:dyDescent="0.15">
      <c r="A312" s="2" t="s">
        <v>6</v>
      </c>
      <c r="B312" s="4">
        <v>38636</v>
      </c>
      <c r="C312" s="5" t="s">
        <v>46</v>
      </c>
      <c r="D312" s="6">
        <v>66.540000000000006</v>
      </c>
      <c r="F312" s="7">
        <f t="shared" si="24"/>
        <v>932.30999999999983</v>
      </c>
      <c r="G312" s="3">
        <v>6000</v>
      </c>
      <c r="H312" s="27">
        <f t="shared" si="23"/>
        <v>-5067.6900000000005</v>
      </c>
    </row>
    <row r="313" spans="1:18" x14ac:dyDescent="0.15">
      <c r="A313" s="2" t="s">
        <v>16</v>
      </c>
      <c r="B313" s="4">
        <v>38625</v>
      </c>
      <c r="C313" s="2" t="s">
        <v>30</v>
      </c>
      <c r="D313" s="6">
        <v>15.6</v>
      </c>
      <c r="F313" s="7">
        <f t="shared" si="24"/>
        <v>998.8499999999998</v>
      </c>
      <c r="G313" s="3">
        <v>6000</v>
      </c>
      <c r="H313" s="27">
        <f t="shared" si="23"/>
        <v>-5001.1500000000005</v>
      </c>
    </row>
    <row r="314" spans="1:18" x14ac:dyDescent="0.15">
      <c r="A314" s="2" t="s">
        <v>19</v>
      </c>
      <c r="B314" s="4">
        <v>38610</v>
      </c>
      <c r="C314" s="5" t="s">
        <v>44</v>
      </c>
      <c r="D314" s="6">
        <v>116</v>
      </c>
      <c r="F314" s="7">
        <f t="shared" si="24"/>
        <v>1014.4499999999998</v>
      </c>
      <c r="G314" s="3">
        <v>6000</v>
      </c>
      <c r="H314" s="27">
        <f t="shared" si="23"/>
        <v>-4985.55</v>
      </c>
    </row>
    <row r="315" spans="1:18" x14ac:dyDescent="0.15">
      <c r="A315" s="2" t="s">
        <v>6</v>
      </c>
      <c r="B315" s="4">
        <v>38609</v>
      </c>
      <c r="C315" s="5" t="s">
        <v>46</v>
      </c>
      <c r="D315" s="6">
        <v>19.989999999999998</v>
      </c>
      <c r="F315" s="7">
        <f t="shared" si="24"/>
        <v>1130.4499999999998</v>
      </c>
      <c r="G315" s="3">
        <v>6000</v>
      </c>
      <c r="H315" s="27">
        <f t="shared" si="23"/>
        <v>-4869.55</v>
      </c>
    </row>
    <row r="316" spans="1:18" x14ac:dyDescent="0.15">
      <c r="A316" s="2" t="s">
        <v>13</v>
      </c>
      <c r="B316" s="4">
        <v>38587</v>
      </c>
      <c r="C316" s="2" t="s">
        <v>132</v>
      </c>
      <c r="E316" s="6">
        <v>1000</v>
      </c>
      <c r="F316" s="7">
        <f t="shared" si="24"/>
        <v>1150.4399999999998</v>
      </c>
      <c r="G316" s="3">
        <v>5000</v>
      </c>
      <c r="H316" s="27">
        <f t="shared" si="23"/>
        <v>-3849.5600000000004</v>
      </c>
    </row>
    <row r="317" spans="1:18" x14ac:dyDescent="0.15">
      <c r="A317" s="2" t="s">
        <v>6</v>
      </c>
      <c r="B317" s="4">
        <v>38582</v>
      </c>
      <c r="C317" s="5" t="s">
        <v>46</v>
      </c>
      <c r="D317" s="6">
        <v>19.989999999999998</v>
      </c>
      <c r="F317" s="7">
        <f t="shared" ref="F317:F329" si="25">F318-D317+E317</f>
        <v>150.43999999999983</v>
      </c>
      <c r="G317" s="3">
        <v>5000</v>
      </c>
      <c r="H317" s="27">
        <f t="shared" si="23"/>
        <v>-4849.5600000000004</v>
      </c>
    </row>
    <row r="318" spans="1:18" x14ac:dyDescent="0.15">
      <c r="A318" s="2" t="s">
        <v>19</v>
      </c>
      <c r="B318" s="4">
        <v>38579</v>
      </c>
      <c r="C318" s="5" t="s">
        <v>44</v>
      </c>
      <c r="D318" s="6">
        <v>116</v>
      </c>
      <c r="F318" s="7">
        <f t="shared" si="25"/>
        <v>170.42999999999984</v>
      </c>
      <c r="G318" s="3">
        <v>5000</v>
      </c>
      <c r="H318" s="27">
        <f t="shared" si="23"/>
        <v>-4829.57</v>
      </c>
    </row>
    <row r="319" spans="1:18" x14ac:dyDescent="0.15">
      <c r="A319" s="2" t="s">
        <v>23</v>
      </c>
      <c r="B319" s="4">
        <v>38565</v>
      </c>
      <c r="C319" s="5" t="s">
        <v>48</v>
      </c>
      <c r="D319" s="6">
        <v>4058.64</v>
      </c>
      <c r="F319" s="7">
        <f t="shared" si="25"/>
        <v>286.42999999999984</v>
      </c>
      <c r="G319" s="3">
        <v>5000</v>
      </c>
      <c r="H319" s="27">
        <f t="shared" si="23"/>
        <v>-4713.57</v>
      </c>
    </row>
    <row r="320" spans="1:18" x14ac:dyDescent="0.15">
      <c r="A320" s="2" t="s">
        <v>19</v>
      </c>
      <c r="B320" s="4">
        <v>38548</v>
      </c>
      <c r="C320" s="5" t="s">
        <v>44</v>
      </c>
      <c r="D320" s="6">
        <v>116</v>
      </c>
      <c r="F320" s="7">
        <f t="shared" si="25"/>
        <v>4345.07</v>
      </c>
      <c r="G320" s="3">
        <v>5000</v>
      </c>
      <c r="H320" s="27">
        <f t="shared" si="23"/>
        <v>-654.93000000000029</v>
      </c>
    </row>
    <row r="321" spans="1:18" x14ac:dyDescent="0.15">
      <c r="A321" s="2" t="s">
        <v>13</v>
      </c>
      <c r="B321" s="4">
        <v>38537</v>
      </c>
      <c r="C321" s="5" t="s">
        <v>132</v>
      </c>
      <c r="E321" s="6">
        <v>4000</v>
      </c>
      <c r="F321" s="7">
        <f t="shared" si="25"/>
        <v>4461.07</v>
      </c>
      <c r="G321" s="3">
        <v>5000</v>
      </c>
      <c r="H321" s="27">
        <f t="shared" si="23"/>
        <v>-538.93000000000029</v>
      </c>
    </row>
    <row r="322" spans="1:18" x14ac:dyDescent="0.15">
      <c r="A322" s="2" t="s">
        <v>6</v>
      </c>
      <c r="B322" s="4">
        <v>38534</v>
      </c>
      <c r="C322" s="5" t="s">
        <v>46</v>
      </c>
      <c r="D322" s="6">
        <v>59.96</v>
      </c>
      <c r="F322" s="7">
        <f t="shared" si="25"/>
        <v>461.07</v>
      </c>
      <c r="G322" s="3">
        <v>1000</v>
      </c>
      <c r="H322" s="27">
        <f t="shared" si="23"/>
        <v>-538.93000000000006</v>
      </c>
    </row>
    <row r="323" spans="1:18" x14ac:dyDescent="0.15">
      <c r="A323" s="2" t="s">
        <v>16</v>
      </c>
      <c r="B323" s="4">
        <v>38533</v>
      </c>
      <c r="C323" s="2" t="s">
        <v>30</v>
      </c>
      <c r="D323" s="6">
        <v>16.350000000000001</v>
      </c>
      <c r="F323" s="7">
        <f t="shared" si="25"/>
        <v>521.03</v>
      </c>
      <c r="G323" s="3">
        <v>1000</v>
      </c>
      <c r="H323" s="27">
        <f t="shared" si="23"/>
        <v>-478.97</v>
      </c>
    </row>
    <row r="324" spans="1:18" x14ac:dyDescent="0.15">
      <c r="A324" s="2" t="s">
        <v>6</v>
      </c>
      <c r="B324" s="4">
        <v>38532</v>
      </c>
      <c r="C324" s="5" t="s">
        <v>46</v>
      </c>
      <c r="D324" s="6">
        <v>39.97</v>
      </c>
      <c r="F324" s="7">
        <f t="shared" si="25"/>
        <v>537.38</v>
      </c>
      <c r="G324" s="3">
        <v>1000</v>
      </c>
      <c r="H324" s="27">
        <f t="shared" si="23"/>
        <v>-462.62</v>
      </c>
    </row>
    <row r="325" spans="1:18" x14ac:dyDescent="0.15">
      <c r="A325" s="2" t="s">
        <v>19</v>
      </c>
      <c r="B325" s="4">
        <v>38518</v>
      </c>
      <c r="C325" s="5" t="s">
        <v>44</v>
      </c>
      <c r="D325" s="6">
        <v>116</v>
      </c>
      <c r="F325" s="7">
        <f t="shared" si="25"/>
        <v>577.35</v>
      </c>
      <c r="G325" s="3">
        <v>1000</v>
      </c>
      <c r="H325" s="27">
        <f t="shared" si="23"/>
        <v>-422.65</v>
      </c>
    </row>
    <row r="326" spans="1:18" x14ac:dyDescent="0.15">
      <c r="A326" s="2" t="s">
        <v>51</v>
      </c>
      <c r="B326" s="4">
        <v>38875</v>
      </c>
      <c r="C326" s="2" t="s">
        <v>22</v>
      </c>
      <c r="E326" s="6">
        <v>100</v>
      </c>
      <c r="F326" s="7">
        <f t="shared" si="25"/>
        <v>693.35</v>
      </c>
      <c r="G326" s="3">
        <v>1000</v>
      </c>
      <c r="H326" s="27">
        <f t="shared" si="23"/>
        <v>-306.64999999999998</v>
      </c>
      <c r="P326" s="2" t="s">
        <v>49</v>
      </c>
      <c r="Q326" s="2" t="s">
        <v>25</v>
      </c>
      <c r="R326" s="2" t="s">
        <v>27</v>
      </c>
    </row>
    <row r="327" spans="1:18" x14ac:dyDescent="0.15">
      <c r="A327" s="2" t="s">
        <v>12</v>
      </c>
      <c r="B327" s="4">
        <v>38496</v>
      </c>
      <c r="C327" s="5" t="s">
        <v>21</v>
      </c>
      <c r="D327" s="6">
        <v>221.73</v>
      </c>
      <c r="E327" s="2"/>
      <c r="F327" s="7">
        <f t="shared" si="25"/>
        <v>593.35</v>
      </c>
      <c r="G327" s="3">
        <v>1000</v>
      </c>
      <c r="H327" s="27">
        <f t="shared" si="23"/>
        <v>-406.65</v>
      </c>
    </row>
    <row r="328" spans="1:18" x14ac:dyDescent="0.15">
      <c r="A328" s="2" t="s">
        <v>6</v>
      </c>
      <c r="B328" s="4">
        <v>38491</v>
      </c>
      <c r="C328" s="5" t="s">
        <v>46</v>
      </c>
      <c r="D328" s="6">
        <v>19.989999999999998</v>
      </c>
      <c r="F328" s="7">
        <f t="shared" si="25"/>
        <v>815.08</v>
      </c>
      <c r="G328" s="3">
        <v>1000</v>
      </c>
      <c r="H328" s="27">
        <f t="shared" si="23"/>
        <v>-184.91999999999996</v>
      </c>
    </row>
    <row r="329" spans="1:18" x14ac:dyDescent="0.15">
      <c r="A329" s="2" t="s">
        <v>19</v>
      </c>
      <c r="B329" s="4">
        <v>38489</v>
      </c>
      <c r="C329" s="5" t="s">
        <v>44</v>
      </c>
      <c r="D329" s="6">
        <v>116</v>
      </c>
      <c r="F329" s="7">
        <f t="shared" si="25"/>
        <v>835.07</v>
      </c>
      <c r="G329" s="3">
        <v>1000</v>
      </c>
      <c r="H329" s="27">
        <f t="shared" si="23"/>
        <v>-164.92999999999995</v>
      </c>
    </row>
    <row r="330" spans="1:18" x14ac:dyDescent="0.15">
      <c r="A330" s="2" t="s">
        <v>6</v>
      </c>
      <c r="B330" s="4">
        <v>38485</v>
      </c>
      <c r="C330" s="5" t="s">
        <v>46</v>
      </c>
      <c r="D330" s="6">
        <v>19.989999999999998</v>
      </c>
      <c r="F330" s="7">
        <f t="shared" ref="F330:F338" si="26">F331-D330+E330</f>
        <v>951.07</v>
      </c>
      <c r="G330" s="3">
        <v>1000</v>
      </c>
      <c r="H330" s="27">
        <f t="shared" si="23"/>
        <v>-48.92999999999995</v>
      </c>
    </row>
    <row r="331" spans="1:18" x14ac:dyDescent="0.15">
      <c r="A331" s="2" t="s">
        <v>111</v>
      </c>
      <c r="B331" s="4">
        <v>38485</v>
      </c>
      <c r="C331" s="2" t="s">
        <v>46</v>
      </c>
      <c r="E331" s="6">
        <v>19.989999999999998</v>
      </c>
      <c r="F331" s="7">
        <f t="shared" si="26"/>
        <v>971.06000000000006</v>
      </c>
      <c r="G331" s="3">
        <v>1000</v>
      </c>
      <c r="H331" s="27">
        <f t="shared" si="23"/>
        <v>-28.939999999999941</v>
      </c>
    </row>
    <row r="332" spans="1:18" x14ac:dyDescent="0.15">
      <c r="A332" s="2" t="s">
        <v>6</v>
      </c>
      <c r="B332" s="4">
        <v>38478</v>
      </c>
      <c r="C332" s="5" t="s">
        <v>46</v>
      </c>
      <c r="D332" s="6">
        <v>19.989999999999998</v>
      </c>
      <c r="F332" s="7">
        <f t="shared" si="26"/>
        <v>951.07</v>
      </c>
      <c r="G332" s="3">
        <v>1000</v>
      </c>
      <c r="H332" s="27">
        <f t="shared" si="23"/>
        <v>-48.92999999999995</v>
      </c>
    </row>
    <row r="333" spans="1:18" x14ac:dyDescent="0.15">
      <c r="A333" s="2" t="s">
        <v>6</v>
      </c>
      <c r="B333" s="4">
        <v>38475</v>
      </c>
      <c r="C333" s="5" t="s">
        <v>46</v>
      </c>
      <c r="D333" s="6">
        <v>119.92</v>
      </c>
      <c r="F333" s="7">
        <f t="shared" si="26"/>
        <v>971.06000000000006</v>
      </c>
      <c r="G333" s="3">
        <v>1000</v>
      </c>
      <c r="H333" s="27">
        <f t="shared" si="23"/>
        <v>-28.939999999999941</v>
      </c>
    </row>
    <row r="334" spans="1:18" x14ac:dyDescent="0.15">
      <c r="A334" s="2" t="s">
        <v>6</v>
      </c>
      <c r="B334" s="4">
        <v>38468</v>
      </c>
      <c r="C334" s="5" t="s">
        <v>46</v>
      </c>
      <c r="D334" s="6">
        <v>50.02</v>
      </c>
      <c r="F334" s="7">
        <f t="shared" si="26"/>
        <v>1090.98</v>
      </c>
      <c r="G334" s="3">
        <v>1000</v>
      </c>
      <c r="H334" s="27">
        <f t="shared" si="23"/>
        <v>90.980000000000018</v>
      </c>
    </row>
    <row r="335" spans="1:18" x14ac:dyDescent="0.15">
      <c r="A335" s="2" t="s">
        <v>6</v>
      </c>
      <c r="B335" s="4">
        <v>38462</v>
      </c>
      <c r="C335" s="5" t="s">
        <v>46</v>
      </c>
      <c r="D335" s="6">
        <v>50.02</v>
      </c>
      <c r="F335" s="7">
        <f t="shared" si="26"/>
        <v>1141</v>
      </c>
      <c r="G335" s="3">
        <v>1000</v>
      </c>
      <c r="H335" s="27">
        <f t="shared" si="23"/>
        <v>141</v>
      </c>
    </row>
    <row r="336" spans="1:18" x14ac:dyDescent="0.15">
      <c r="A336" s="2" t="s">
        <v>19</v>
      </c>
      <c r="B336" s="4">
        <v>38457</v>
      </c>
      <c r="C336" s="5" t="s">
        <v>44</v>
      </c>
      <c r="D336" s="6">
        <v>116</v>
      </c>
      <c r="F336" s="7">
        <f t="shared" si="26"/>
        <v>1191.02</v>
      </c>
      <c r="G336" s="3">
        <v>1000</v>
      </c>
      <c r="H336" s="27">
        <f t="shared" si="23"/>
        <v>191.01999999999998</v>
      </c>
    </row>
    <row r="337" spans="1:18" x14ac:dyDescent="0.15">
      <c r="A337" s="2" t="s">
        <v>6</v>
      </c>
      <c r="B337" s="4">
        <v>38456</v>
      </c>
      <c r="C337" s="5" t="s">
        <v>46</v>
      </c>
      <c r="D337" s="6">
        <v>15.61</v>
      </c>
      <c r="F337" s="7">
        <f t="shared" si="26"/>
        <v>1307.02</v>
      </c>
      <c r="G337" s="3">
        <v>1000</v>
      </c>
      <c r="H337" s="27">
        <f t="shared" si="23"/>
        <v>307.02</v>
      </c>
    </row>
    <row r="338" spans="1:18" x14ac:dyDescent="0.15">
      <c r="A338" s="2" t="s">
        <v>16</v>
      </c>
      <c r="B338" s="4">
        <v>38446</v>
      </c>
      <c r="C338" s="2" t="s">
        <v>30</v>
      </c>
      <c r="D338" s="6">
        <v>1.83</v>
      </c>
      <c r="F338" s="7">
        <f t="shared" si="26"/>
        <v>1322.6299999999999</v>
      </c>
      <c r="G338" s="3">
        <v>1000</v>
      </c>
      <c r="H338" s="27">
        <f t="shared" si="23"/>
        <v>322.62999999999988</v>
      </c>
    </row>
    <row r="339" spans="1:18" x14ac:dyDescent="0.15">
      <c r="A339" s="2" t="s">
        <v>16</v>
      </c>
      <c r="B339" s="4">
        <v>38442</v>
      </c>
      <c r="C339" s="5" t="s">
        <v>30</v>
      </c>
      <c r="D339" s="6">
        <v>15.3</v>
      </c>
      <c r="F339" s="7">
        <f>F340-D339+E339</f>
        <v>1324.4599999999998</v>
      </c>
      <c r="G339" s="3">
        <v>1000</v>
      </c>
      <c r="H339" s="27">
        <f t="shared" si="23"/>
        <v>324.45999999999981</v>
      </c>
    </row>
    <row r="340" spans="1:18" x14ac:dyDescent="0.15">
      <c r="A340" s="2" t="s">
        <v>19</v>
      </c>
      <c r="B340" s="4">
        <v>38426</v>
      </c>
      <c r="C340" s="5" t="s">
        <v>44</v>
      </c>
      <c r="D340" s="6">
        <v>116</v>
      </c>
      <c r="F340" s="7">
        <f>F341-D340+E340</f>
        <v>1339.7599999999998</v>
      </c>
      <c r="G340" s="3">
        <v>1000</v>
      </c>
      <c r="H340" s="27">
        <f t="shared" si="23"/>
        <v>339.75999999999976</v>
      </c>
    </row>
    <row r="341" spans="1:18" x14ac:dyDescent="0.15">
      <c r="A341" s="2" t="s">
        <v>6</v>
      </c>
      <c r="B341" s="4">
        <v>38413</v>
      </c>
      <c r="C341" s="5" t="s">
        <v>46</v>
      </c>
      <c r="D341" s="6">
        <v>29.65</v>
      </c>
      <c r="F341" s="7">
        <f>F342-D341+E341</f>
        <v>1455.7599999999998</v>
      </c>
      <c r="G341" s="3">
        <v>1000</v>
      </c>
      <c r="H341" s="27">
        <f t="shared" si="23"/>
        <v>455.75999999999976</v>
      </c>
    </row>
    <row r="342" spans="1:18" x14ac:dyDescent="0.15">
      <c r="A342" s="2" t="s">
        <v>19</v>
      </c>
      <c r="B342" s="4">
        <v>38398</v>
      </c>
      <c r="C342" s="5" t="s">
        <v>44</v>
      </c>
      <c r="D342" s="6">
        <v>116</v>
      </c>
      <c r="F342" s="7">
        <f>F343-D342+E342</f>
        <v>1485.4099999999999</v>
      </c>
      <c r="G342" s="3">
        <v>1000</v>
      </c>
      <c r="H342" s="27">
        <f t="shared" si="23"/>
        <v>485.40999999999985</v>
      </c>
    </row>
    <row r="343" spans="1:18" x14ac:dyDescent="0.15">
      <c r="A343" s="2" t="s">
        <v>19</v>
      </c>
      <c r="B343" s="4">
        <v>38369</v>
      </c>
      <c r="C343" s="5" t="s">
        <v>44</v>
      </c>
      <c r="D343" s="6">
        <v>116</v>
      </c>
      <c r="F343" s="7">
        <f>F344-D343+E343</f>
        <v>1601.4099999999999</v>
      </c>
      <c r="G343" s="3">
        <v>1000</v>
      </c>
      <c r="H343" s="27">
        <f t="shared" si="23"/>
        <v>601.40999999999985</v>
      </c>
    </row>
    <row r="344" spans="1:18" x14ac:dyDescent="0.15">
      <c r="A344" s="2" t="s">
        <v>13</v>
      </c>
      <c r="B344" s="4">
        <v>38358</v>
      </c>
      <c r="C344" s="5" t="s">
        <v>132</v>
      </c>
      <c r="E344" s="6">
        <v>1000</v>
      </c>
      <c r="F344" s="7">
        <f>F346-D344+E344</f>
        <v>1717.4099999999999</v>
      </c>
      <c r="G344" s="3">
        <v>1000</v>
      </c>
      <c r="H344" s="27">
        <f t="shared" si="23"/>
        <v>717.40999999999985</v>
      </c>
    </row>
    <row r="345" spans="1:18" s="12" customFormat="1" ht="22.5" customHeight="1" x14ac:dyDescent="0.15">
      <c r="A345" s="19" t="s">
        <v>43</v>
      </c>
      <c r="B345" s="13"/>
      <c r="C345" s="11"/>
      <c r="D345" s="14"/>
      <c r="E345" s="14"/>
      <c r="F345" s="15"/>
      <c r="G345" s="16"/>
      <c r="H345" s="29"/>
      <c r="J345" s="26">
        <f>SUM(D346:D398)</f>
        <v>9177.7899999999972</v>
      </c>
      <c r="K345" s="26">
        <f>SUM(E346:E398)</f>
        <v>9895.2000000000007</v>
      </c>
      <c r="L345" s="26">
        <v>0</v>
      </c>
      <c r="M345" s="26">
        <f>F346</f>
        <v>717.40999999999985</v>
      </c>
      <c r="N345" s="25">
        <f>L345+K345-J345</f>
        <v>717.41000000000349</v>
      </c>
      <c r="P345" s="19"/>
    </row>
    <row r="346" spans="1:18" x14ac:dyDescent="0.15">
      <c r="A346" s="2" t="s">
        <v>93</v>
      </c>
      <c r="B346" s="4">
        <v>38355</v>
      </c>
      <c r="C346" s="5" t="s">
        <v>17</v>
      </c>
      <c r="D346" s="6">
        <v>2412.8000000000002</v>
      </c>
      <c r="F346" s="17">
        <f t="shared" ref="F346:F353" si="27">F347-D346+E346</f>
        <v>717.40999999999985</v>
      </c>
    </row>
    <row r="347" spans="1:18" x14ac:dyDescent="0.15">
      <c r="A347" s="2" t="s">
        <v>6</v>
      </c>
      <c r="B347" s="4">
        <v>38355</v>
      </c>
      <c r="C347" s="5" t="s">
        <v>94</v>
      </c>
      <c r="D347" s="6">
        <v>103.22</v>
      </c>
      <c r="E347" s="8"/>
      <c r="F347" s="7">
        <f>F348-D347+E347</f>
        <v>3130.21</v>
      </c>
    </row>
    <row r="348" spans="1:18" x14ac:dyDescent="0.15">
      <c r="A348" s="2" t="s">
        <v>119</v>
      </c>
      <c r="B348" s="4">
        <v>38352</v>
      </c>
      <c r="C348" s="5" t="s">
        <v>18</v>
      </c>
      <c r="E348" s="6">
        <v>70</v>
      </c>
      <c r="F348" s="7">
        <f t="shared" si="27"/>
        <v>3233.43</v>
      </c>
      <c r="Q348" s="2" t="s">
        <v>35</v>
      </c>
      <c r="R348" s="2" t="s">
        <v>26</v>
      </c>
    </row>
    <row r="349" spans="1:18" x14ac:dyDescent="0.15">
      <c r="A349" s="2" t="s">
        <v>119</v>
      </c>
      <c r="B349" s="4">
        <v>38352</v>
      </c>
      <c r="C349" s="5" t="s">
        <v>18</v>
      </c>
      <c r="D349" s="6">
        <v>70</v>
      </c>
      <c r="F349" s="7">
        <f t="shared" si="27"/>
        <v>3163.43</v>
      </c>
      <c r="Q349" s="2" t="s">
        <v>35</v>
      </c>
      <c r="R349" s="2" t="s">
        <v>26</v>
      </c>
    </row>
    <row r="350" spans="1:18" x14ac:dyDescent="0.15">
      <c r="A350" s="2" t="s">
        <v>16</v>
      </c>
      <c r="B350" s="4">
        <v>38352</v>
      </c>
      <c r="C350" s="5" t="s">
        <v>30</v>
      </c>
      <c r="D350" s="6">
        <v>12.55</v>
      </c>
      <c r="F350" s="7">
        <f t="shared" si="27"/>
        <v>3233.43</v>
      </c>
    </row>
    <row r="351" spans="1:18" x14ac:dyDescent="0.15">
      <c r="A351" s="2" t="s">
        <v>64</v>
      </c>
      <c r="B351" s="4">
        <v>38348</v>
      </c>
      <c r="C351" s="5" t="s">
        <v>9</v>
      </c>
      <c r="E351" s="6">
        <v>186.45</v>
      </c>
      <c r="F351" s="7">
        <f t="shared" si="27"/>
        <v>3245.98</v>
      </c>
      <c r="P351" s="2" t="s">
        <v>63</v>
      </c>
      <c r="Q351" s="2" t="s">
        <v>47</v>
      </c>
      <c r="R351" s="2" t="s">
        <v>27</v>
      </c>
    </row>
    <row r="352" spans="1:18" x14ac:dyDescent="0.15">
      <c r="A352" s="2" t="s">
        <v>120</v>
      </c>
      <c r="B352" s="4">
        <v>38348</v>
      </c>
      <c r="C352" s="5" t="s">
        <v>14</v>
      </c>
      <c r="E352" s="6">
        <v>30</v>
      </c>
      <c r="F352" s="7">
        <f t="shared" si="27"/>
        <v>3059.53</v>
      </c>
      <c r="Q352" s="2" t="s">
        <v>25</v>
      </c>
      <c r="R352" s="2" t="s">
        <v>26</v>
      </c>
    </row>
    <row r="353" spans="1:18" x14ac:dyDescent="0.15">
      <c r="A353" s="2" t="s">
        <v>120</v>
      </c>
      <c r="B353" s="4">
        <v>38348</v>
      </c>
      <c r="C353" s="5" t="s">
        <v>10</v>
      </c>
      <c r="E353" s="6">
        <v>30</v>
      </c>
      <c r="F353" s="7">
        <f t="shared" si="27"/>
        <v>3029.53</v>
      </c>
      <c r="Q353" s="2" t="s">
        <v>25</v>
      </c>
      <c r="R353" s="2" t="s">
        <v>26</v>
      </c>
    </row>
    <row r="354" spans="1:18" x14ac:dyDescent="0.15">
      <c r="A354" s="2" t="s">
        <v>6</v>
      </c>
      <c r="B354" s="4">
        <v>38348</v>
      </c>
      <c r="C354" s="9" t="s">
        <v>94</v>
      </c>
      <c r="D354" s="6">
        <v>444.87</v>
      </c>
      <c r="F354" s="7">
        <f t="shared" ref="F354:F398" si="28">F355-D354+E354</f>
        <v>2999.53</v>
      </c>
    </row>
    <row r="355" spans="1:18" x14ac:dyDescent="0.15">
      <c r="A355" s="2" t="s">
        <v>6</v>
      </c>
      <c r="B355" s="4">
        <v>38348</v>
      </c>
      <c r="C355" s="9" t="s">
        <v>95</v>
      </c>
      <c r="D355" s="6">
        <v>757.69</v>
      </c>
      <c r="F355" s="7">
        <f t="shared" si="28"/>
        <v>3444.4</v>
      </c>
    </row>
    <row r="356" spans="1:18" x14ac:dyDescent="0.15">
      <c r="A356" s="2" t="s">
        <v>6</v>
      </c>
      <c r="B356" s="4">
        <v>38348</v>
      </c>
      <c r="C356" s="9" t="s">
        <v>96</v>
      </c>
      <c r="D356" s="6">
        <v>676.59</v>
      </c>
      <c r="F356" s="7">
        <f t="shared" si="28"/>
        <v>4202.09</v>
      </c>
    </row>
    <row r="357" spans="1:18" x14ac:dyDescent="0.15">
      <c r="A357" s="2" t="s">
        <v>7</v>
      </c>
      <c r="B357" s="4">
        <v>38348</v>
      </c>
      <c r="C357" s="9">
        <v>37672</v>
      </c>
      <c r="D357" s="6">
        <v>269</v>
      </c>
      <c r="F357" s="7">
        <f t="shared" si="28"/>
        <v>4878.68</v>
      </c>
    </row>
    <row r="358" spans="1:18" x14ac:dyDescent="0.15">
      <c r="A358" s="2" t="s">
        <v>8</v>
      </c>
      <c r="B358" s="4">
        <v>38348</v>
      </c>
      <c r="C358" s="9">
        <v>37672</v>
      </c>
      <c r="D358" s="6">
        <v>50</v>
      </c>
      <c r="F358" s="7">
        <f t="shared" si="28"/>
        <v>5147.68</v>
      </c>
    </row>
    <row r="359" spans="1:18" x14ac:dyDescent="0.15">
      <c r="A359" s="2" t="s">
        <v>8</v>
      </c>
      <c r="B359" s="4">
        <v>38348</v>
      </c>
      <c r="C359" s="9">
        <v>37698</v>
      </c>
      <c r="D359" s="6">
        <v>19.239999999999998</v>
      </c>
      <c r="F359" s="7">
        <f t="shared" si="28"/>
        <v>5197.68</v>
      </c>
    </row>
    <row r="360" spans="1:18" x14ac:dyDescent="0.15">
      <c r="A360" s="2" t="s">
        <v>5</v>
      </c>
      <c r="B360" s="4">
        <v>38348</v>
      </c>
      <c r="C360" s="9">
        <v>37609</v>
      </c>
      <c r="D360" s="6">
        <v>145</v>
      </c>
      <c r="F360" s="7">
        <f t="shared" si="28"/>
        <v>5216.92</v>
      </c>
    </row>
    <row r="361" spans="1:18" x14ac:dyDescent="0.15">
      <c r="A361" s="2" t="s">
        <v>66</v>
      </c>
      <c r="B361" s="4">
        <v>38337</v>
      </c>
      <c r="C361" s="5" t="s">
        <v>9</v>
      </c>
      <c r="E361" s="6">
        <v>200</v>
      </c>
      <c r="F361" s="7">
        <f t="shared" si="28"/>
        <v>5361.92</v>
      </c>
      <c r="P361" s="2" t="s">
        <v>65</v>
      </c>
      <c r="Q361" s="2" t="s">
        <v>25</v>
      </c>
      <c r="R361" s="2" t="s">
        <v>27</v>
      </c>
    </row>
    <row r="362" spans="1:18" x14ac:dyDescent="0.15">
      <c r="A362" s="2" t="s">
        <v>68</v>
      </c>
      <c r="B362" s="4">
        <v>38331</v>
      </c>
      <c r="C362" s="5" t="s">
        <v>9</v>
      </c>
      <c r="E362" s="6">
        <v>200</v>
      </c>
      <c r="F362" s="7">
        <f t="shared" si="28"/>
        <v>5161.92</v>
      </c>
      <c r="P362" s="2" t="s">
        <v>67</v>
      </c>
      <c r="Q362" s="2" t="s">
        <v>34</v>
      </c>
      <c r="R362" s="2" t="s">
        <v>27</v>
      </c>
    </row>
    <row r="363" spans="1:18" x14ac:dyDescent="0.15">
      <c r="A363" s="2" t="s">
        <v>0</v>
      </c>
      <c r="B363" s="4">
        <v>38327</v>
      </c>
      <c r="C363" s="5" t="s">
        <v>9</v>
      </c>
      <c r="E363" s="6">
        <v>200</v>
      </c>
      <c r="F363" s="7">
        <f t="shared" si="28"/>
        <v>4961.92</v>
      </c>
      <c r="Q363" s="2" t="s">
        <v>25</v>
      </c>
      <c r="R363" s="2" t="s">
        <v>27</v>
      </c>
    </row>
    <row r="364" spans="1:18" x14ac:dyDescent="0.15">
      <c r="A364" s="2" t="s">
        <v>127</v>
      </c>
      <c r="B364" s="4">
        <v>38324</v>
      </c>
      <c r="C364" s="5" t="s">
        <v>9</v>
      </c>
      <c r="E364" s="6">
        <v>296.5</v>
      </c>
      <c r="F364" s="7">
        <f t="shared" si="28"/>
        <v>4761.92</v>
      </c>
      <c r="P364" s="2" t="s">
        <v>53</v>
      </c>
      <c r="Q364" s="2" t="s">
        <v>32</v>
      </c>
      <c r="R364" s="2" t="s">
        <v>27</v>
      </c>
    </row>
    <row r="365" spans="1:18" x14ac:dyDescent="0.15">
      <c r="A365" s="2" t="s">
        <v>70</v>
      </c>
      <c r="B365" s="4">
        <v>38324</v>
      </c>
      <c r="C365" s="5" t="s">
        <v>9</v>
      </c>
      <c r="E365" s="6">
        <v>200</v>
      </c>
      <c r="F365" s="7">
        <f t="shared" si="28"/>
        <v>4465.42</v>
      </c>
      <c r="P365" s="2" t="s">
        <v>69</v>
      </c>
      <c r="Q365" s="2" t="s">
        <v>25</v>
      </c>
      <c r="R365" s="2" t="s">
        <v>27</v>
      </c>
    </row>
    <row r="366" spans="1:18" x14ac:dyDescent="0.15">
      <c r="A366" s="2" t="s">
        <v>60</v>
      </c>
      <c r="B366" s="4">
        <v>38324</v>
      </c>
      <c r="C366" s="5" t="s">
        <v>9</v>
      </c>
      <c r="E366" s="6">
        <v>200</v>
      </c>
      <c r="F366" s="7">
        <f t="shared" si="28"/>
        <v>4265.42</v>
      </c>
      <c r="P366" s="2" t="s">
        <v>59</v>
      </c>
      <c r="Q366" s="2" t="s">
        <v>25</v>
      </c>
      <c r="R366" s="2" t="s">
        <v>27</v>
      </c>
    </row>
    <row r="367" spans="1:18" x14ac:dyDescent="0.15">
      <c r="A367" s="2" t="s">
        <v>1</v>
      </c>
      <c r="B367" s="4">
        <v>38324</v>
      </c>
      <c r="C367" s="5" t="s">
        <v>9</v>
      </c>
      <c r="E367" s="6">
        <v>200</v>
      </c>
      <c r="F367" s="7">
        <f t="shared" si="28"/>
        <v>4065.42</v>
      </c>
      <c r="Q367" s="2" t="s">
        <v>25</v>
      </c>
      <c r="R367" s="2" t="s">
        <v>27</v>
      </c>
    </row>
    <row r="368" spans="1:18" x14ac:dyDescent="0.15">
      <c r="A368" s="2" t="s">
        <v>72</v>
      </c>
      <c r="B368" s="4">
        <v>38323</v>
      </c>
      <c r="C368" s="5" t="s">
        <v>9</v>
      </c>
      <c r="E368" s="6">
        <v>200</v>
      </c>
      <c r="F368" s="7">
        <f t="shared" si="28"/>
        <v>3865.42</v>
      </c>
      <c r="P368" s="2" t="s">
        <v>71</v>
      </c>
      <c r="Q368" s="2" t="s">
        <v>47</v>
      </c>
      <c r="R368" s="2" t="s">
        <v>27</v>
      </c>
    </row>
    <row r="369" spans="1:18" x14ac:dyDescent="0.15">
      <c r="A369" s="2" t="s">
        <v>56</v>
      </c>
      <c r="B369" s="4">
        <v>38321</v>
      </c>
      <c r="C369" s="5" t="s">
        <v>9</v>
      </c>
      <c r="E369" s="6">
        <v>1000</v>
      </c>
      <c r="F369" s="7">
        <f t="shared" si="28"/>
        <v>3665.42</v>
      </c>
      <c r="P369" s="2" t="s">
        <v>55</v>
      </c>
      <c r="Q369" s="2" t="s">
        <v>35</v>
      </c>
      <c r="R369" s="2" t="s">
        <v>27</v>
      </c>
    </row>
    <row r="370" spans="1:18" x14ac:dyDescent="0.15">
      <c r="A370" s="2" t="s">
        <v>6</v>
      </c>
      <c r="B370" s="4">
        <v>38316</v>
      </c>
      <c r="C370" s="5" t="s">
        <v>46</v>
      </c>
      <c r="D370" s="6">
        <v>286.99</v>
      </c>
      <c r="F370" s="7">
        <f t="shared" si="28"/>
        <v>2665.42</v>
      </c>
    </row>
    <row r="371" spans="1:18" x14ac:dyDescent="0.15">
      <c r="A371" s="2" t="s">
        <v>6</v>
      </c>
      <c r="B371" s="4">
        <v>38314</v>
      </c>
      <c r="C371" s="5" t="s">
        <v>46</v>
      </c>
      <c r="D371" s="6">
        <v>105.98</v>
      </c>
      <c r="F371" s="7">
        <f t="shared" si="28"/>
        <v>2952.4100000000003</v>
      </c>
    </row>
    <row r="372" spans="1:18" x14ac:dyDescent="0.15">
      <c r="A372" s="2" t="s">
        <v>74</v>
      </c>
      <c r="B372" s="4">
        <v>38303</v>
      </c>
      <c r="C372" s="5" t="s">
        <v>9</v>
      </c>
      <c r="E372" s="6">
        <v>321.74</v>
      </c>
      <c r="F372" s="7">
        <f t="shared" si="28"/>
        <v>3058.3900000000003</v>
      </c>
      <c r="P372" s="2" t="s">
        <v>73</v>
      </c>
      <c r="Q372" s="2" t="s">
        <v>32</v>
      </c>
      <c r="R372" s="2" t="s">
        <v>27</v>
      </c>
    </row>
    <row r="373" spans="1:18" x14ac:dyDescent="0.15">
      <c r="A373" s="2" t="s">
        <v>74</v>
      </c>
      <c r="B373" s="4">
        <v>38295</v>
      </c>
      <c r="C373" s="5" t="s">
        <v>9</v>
      </c>
      <c r="E373" s="6">
        <v>2924.01</v>
      </c>
      <c r="F373" s="7">
        <f t="shared" si="28"/>
        <v>2736.65</v>
      </c>
      <c r="P373" s="2" t="s">
        <v>73</v>
      </c>
      <c r="Q373" s="2" t="s">
        <v>32</v>
      </c>
      <c r="R373" s="2" t="s">
        <v>27</v>
      </c>
    </row>
    <row r="374" spans="1:18" x14ac:dyDescent="0.15">
      <c r="A374" s="2" t="s">
        <v>121</v>
      </c>
      <c r="B374" s="4">
        <v>38293</v>
      </c>
      <c r="C374" s="5" t="s">
        <v>14</v>
      </c>
      <c r="E374" s="6">
        <v>30</v>
      </c>
      <c r="F374" s="7">
        <f t="shared" si="28"/>
        <v>-187.36000000000013</v>
      </c>
      <c r="Q374" s="2" t="s">
        <v>25</v>
      </c>
      <c r="R374" s="2" t="s">
        <v>26</v>
      </c>
    </row>
    <row r="375" spans="1:18" x14ac:dyDescent="0.15">
      <c r="A375" s="2" t="s">
        <v>121</v>
      </c>
      <c r="B375" s="4">
        <v>38293</v>
      </c>
      <c r="C375" s="5" t="s">
        <v>10</v>
      </c>
      <c r="E375" s="6">
        <v>30</v>
      </c>
      <c r="F375" s="7">
        <f t="shared" si="28"/>
        <v>-217.36000000000013</v>
      </c>
      <c r="Q375" s="2" t="s">
        <v>25</v>
      </c>
      <c r="R375" s="2" t="s">
        <v>26</v>
      </c>
    </row>
    <row r="376" spans="1:18" x14ac:dyDescent="0.15">
      <c r="A376" s="2" t="s">
        <v>58</v>
      </c>
      <c r="B376" s="4">
        <v>38278</v>
      </c>
      <c r="C376" s="5" t="s">
        <v>9</v>
      </c>
      <c r="E376" s="6">
        <v>2000</v>
      </c>
      <c r="F376" s="7">
        <f t="shared" si="28"/>
        <v>-247.36000000000013</v>
      </c>
      <c r="P376" s="2" t="s">
        <v>57</v>
      </c>
      <c r="Q376" s="2" t="s">
        <v>25</v>
      </c>
      <c r="R376" s="2" t="s">
        <v>27</v>
      </c>
    </row>
    <row r="377" spans="1:18" x14ac:dyDescent="0.15">
      <c r="A377" s="2" t="s">
        <v>76</v>
      </c>
      <c r="B377" s="4">
        <v>38275</v>
      </c>
      <c r="C377" s="5" t="s">
        <v>9</v>
      </c>
      <c r="E377" s="6">
        <v>200</v>
      </c>
      <c r="F377" s="7">
        <f t="shared" si="28"/>
        <v>-2247.36</v>
      </c>
      <c r="P377" s="2" t="s">
        <v>75</v>
      </c>
      <c r="Q377" s="2" t="s">
        <v>25</v>
      </c>
      <c r="R377" s="2" t="s">
        <v>27</v>
      </c>
    </row>
    <row r="378" spans="1:18" x14ac:dyDescent="0.15">
      <c r="A378" s="2" t="s">
        <v>3</v>
      </c>
      <c r="B378" s="4">
        <v>38268</v>
      </c>
      <c r="C378" s="5" t="s">
        <v>9</v>
      </c>
      <c r="E378" s="6">
        <v>600</v>
      </c>
      <c r="F378" s="7">
        <f t="shared" si="28"/>
        <v>-2447.36</v>
      </c>
    </row>
    <row r="379" spans="1:18" x14ac:dyDescent="0.15">
      <c r="A379" s="2" t="s">
        <v>2</v>
      </c>
      <c r="B379" s="4">
        <v>38268</v>
      </c>
      <c r="C379" s="10" t="s">
        <v>9</v>
      </c>
      <c r="D379" s="6">
        <v>406</v>
      </c>
      <c r="F379" s="7">
        <f t="shared" si="28"/>
        <v>-3047.36</v>
      </c>
    </row>
    <row r="380" spans="1:18" x14ac:dyDescent="0.15">
      <c r="A380" s="2" t="s">
        <v>122</v>
      </c>
      <c r="B380" s="4">
        <v>38268</v>
      </c>
      <c r="C380" s="10" t="s">
        <v>9</v>
      </c>
      <c r="D380" s="6">
        <v>80</v>
      </c>
      <c r="F380" s="7">
        <f t="shared" si="28"/>
        <v>-2641.36</v>
      </c>
    </row>
    <row r="381" spans="1:18" x14ac:dyDescent="0.15">
      <c r="A381" s="2" t="s">
        <v>4</v>
      </c>
      <c r="B381" s="4">
        <v>38268</v>
      </c>
      <c r="C381" s="10" t="s">
        <v>9</v>
      </c>
      <c r="D381" s="6">
        <v>3261.6</v>
      </c>
      <c r="F381" s="7">
        <f t="shared" si="28"/>
        <v>-2561.36</v>
      </c>
    </row>
    <row r="382" spans="1:18" x14ac:dyDescent="0.15">
      <c r="A382" s="2" t="s">
        <v>51</v>
      </c>
      <c r="B382" s="4">
        <v>38265</v>
      </c>
      <c r="C382" s="5" t="s">
        <v>9</v>
      </c>
      <c r="E382" s="6">
        <v>200</v>
      </c>
      <c r="F382" s="7">
        <f t="shared" si="28"/>
        <v>700.2399999999999</v>
      </c>
      <c r="P382" s="2" t="s">
        <v>49</v>
      </c>
      <c r="Q382" s="2" t="s">
        <v>25</v>
      </c>
      <c r="R382" s="2" t="s">
        <v>27</v>
      </c>
    </row>
    <row r="383" spans="1:18" x14ac:dyDescent="0.15">
      <c r="A383" s="2" t="s">
        <v>16</v>
      </c>
      <c r="B383" s="4">
        <v>38260</v>
      </c>
      <c r="C383" s="5" t="s">
        <v>30</v>
      </c>
      <c r="D383" s="6">
        <v>14.85</v>
      </c>
      <c r="E383" s="1"/>
      <c r="F383" s="7">
        <f t="shared" si="28"/>
        <v>500.2399999999999</v>
      </c>
    </row>
    <row r="384" spans="1:18" x14ac:dyDescent="0.15">
      <c r="A384" s="2" t="s">
        <v>15</v>
      </c>
      <c r="B384" s="4">
        <v>38191</v>
      </c>
      <c r="C384" s="5" t="s">
        <v>10</v>
      </c>
      <c r="E384" s="6">
        <v>50</v>
      </c>
      <c r="F384" s="7">
        <f t="shared" si="28"/>
        <v>515.08999999999992</v>
      </c>
      <c r="Q384" s="2" t="s">
        <v>25</v>
      </c>
      <c r="R384" s="2" t="s">
        <v>27</v>
      </c>
    </row>
    <row r="385" spans="1:18" x14ac:dyDescent="0.15">
      <c r="A385" s="2" t="s">
        <v>127</v>
      </c>
      <c r="B385" s="4">
        <v>38169</v>
      </c>
      <c r="C385" s="5" t="s">
        <v>14</v>
      </c>
      <c r="E385" s="6">
        <v>46.5</v>
      </c>
      <c r="F385" s="7">
        <f t="shared" si="28"/>
        <v>465.09</v>
      </c>
      <c r="P385" s="2" t="s">
        <v>53</v>
      </c>
      <c r="Q385" s="2" t="s">
        <v>32</v>
      </c>
      <c r="R385" s="2" t="s">
        <v>27</v>
      </c>
    </row>
    <row r="386" spans="1:18" x14ac:dyDescent="0.15">
      <c r="A386" s="2" t="s">
        <v>16</v>
      </c>
      <c r="B386" s="4">
        <v>38168</v>
      </c>
      <c r="C386" s="5" t="s">
        <v>30</v>
      </c>
      <c r="D386" s="6">
        <v>11.49</v>
      </c>
      <c r="E386" s="1"/>
      <c r="F386" s="7">
        <f t="shared" si="28"/>
        <v>418.59</v>
      </c>
    </row>
    <row r="387" spans="1:18" x14ac:dyDescent="0.15">
      <c r="A387" s="2" t="s">
        <v>16</v>
      </c>
      <c r="B387" s="4">
        <v>38055</v>
      </c>
      <c r="C387" s="5" t="s">
        <v>30</v>
      </c>
      <c r="D387" s="6">
        <v>1.83</v>
      </c>
      <c r="E387" s="1"/>
      <c r="F387" s="7">
        <f t="shared" si="28"/>
        <v>430.08</v>
      </c>
    </row>
    <row r="388" spans="1:18" x14ac:dyDescent="0.15">
      <c r="A388" s="2" t="s">
        <v>16</v>
      </c>
      <c r="B388" s="4">
        <v>38077</v>
      </c>
      <c r="C388" s="5" t="s">
        <v>30</v>
      </c>
      <c r="D388" s="6">
        <v>12.13</v>
      </c>
      <c r="E388" s="1"/>
      <c r="F388" s="7">
        <f t="shared" si="28"/>
        <v>431.90999999999997</v>
      </c>
    </row>
    <row r="389" spans="1:18" x14ac:dyDescent="0.15">
      <c r="A389" s="2" t="s">
        <v>123</v>
      </c>
      <c r="B389" s="4">
        <v>38076</v>
      </c>
      <c r="C389" s="5" t="s">
        <v>14</v>
      </c>
      <c r="E389" s="6">
        <v>30</v>
      </c>
      <c r="F389" s="7">
        <f t="shared" si="28"/>
        <v>444.03999999999996</v>
      </c>
      <c r="R389" s="2" t="s">
        <v>26</v>
      </c>
    </row>
    <row r="390" spans="1:18" x14ac:dyDescent="0.15">
      <c r="A390" s="2" t="s">
        <v>123</v>
      </c>
      <c r="B390" s="4">
        <v>38076</v>
      </c>
      <c r="C390" s="5" t="s">
        <v>10</v>
      </c>
      <c r="E390" s="6">
        <v>30</v>
      </c>
      <c r="F390" s="7">
        <f t="shared" si="28"/>
        <v>414.03999999999996</v>
      </c>
      <c r="R390" s="2" t="s">
        <v>26</v>
      </c>
    </row>
    <row r="391" spans="1:18" x14ac:dyDescent="0.15">
      <c r="A391" s="2" t="s">
        <v>124</v>
      </c>
      <c r="B391" s="4">
        <v>38013</v>
      </c>
      <c r="C391" s="5" t="s">
        <v>14</v>
      </c>
      <c r="E391" s="6">
        <v>30</v>
      </c>
      <c r="F391" s="7">
        <f t="shared" si="28"/>
        <v>384.03999999999996</v>
      </c>
      <c r="R391" s="2" t="s">
        <v>26</v>
      </c>
    </row>
    <row r="392" spans="1:18" x14ac:dyDescent="0.15">
      <c r="A392" s="2" t="s">
        <v>124</v>
      </c>
      <c r="B392" s="4">
        <v>38013</v>
      </c>
      <c r="C392" s="5" t="s">
        <v>10</v>
      </c>
      <c r="E392" s="6">
        <v>30</v>
      </c>
      <c r="F392" s="7">
        <f t="shared" si="28"/>
        <v>354.03999999999996</v>
      </c>
      <c r="R392" s="2" t="s">
        <v>26</v>
      </c>
    </row>
    <row r="393" spans="1:18" x14ac:dyDescent="0.15">
      <c r="A393" s="2" t="s">
        <v>11</v>
      </c>
      <c r="B393" s="4">
        <v>38012</v>
      </c>
      <c r="C393" s="5" t="s">
        <v>10</v>
      </c>
      <c r="E393" s="6">
        <v>50</v>
      </c>
      <c r="F393" s="7">
        <f t="shared" si="28"/>
        <v>324.03999999999996</v>
      </c>
      <c r="Q393" s="2" t="s">
        <v>25</v>
      </c>
      <c r="R393" s="2" t="s">
        <v>27</v>
      </c>
    </row>
    <row r="394" spans="1:18" x14ac:dyDescent="0.15">
      <c r="A394" s="2" t="s">
        <v>58</v>
      </c>
      <c r="B394" s="4">
        <v>38012</v>
      </c>
      <c r="C394" s="5" t="s">
        <v>10</v>
      </c>
      <c r="E394" s="6">
        <v>50</v>
      </c>
      <c r="F394" s="7">
        <f t="shared" si="28"/>
        <v>274.03999999999996</v>
      </c>
      <c r="P394" s="2" t="s">
        <v>57</v>
      </c>
      <c r="Q394" s="2" t="s">
        <v>25</v>
      </c>
      <c r="R394" s="2" t="s">
        <v>27</v>
      </c>
    </row>
    <row r="395" spans="1:18" x14ac:dyDescent="0.15">
      <c r="A395" s="2" t="s">
        <v>125</v>
      </c>
      <c r="B395" s="4">
        <v>38009</v>
      </c>
      <c r="C395" s="5" t="s">
        <v>20</v>
      </c>
      <c r="E395" s="6">
        <v>200</v>
      </c>
      <c r="F395" s="7">
        <f t="shared" si="28"/>
        <v>224.04</v>
      </c>
    </row>
    <row r="396" spans="1:18" x14ac:dyDescent="0.15">
      <c r="A396" s="2" t="s">
        <v>125</v>
      </c>
      <c r="B396" s="4">
        <v>38009</v>
      </c>
      <c r="C396" s="5" t="s">
        <v>14</v>
      </c>
      <c r="E396" s="6">
        <v>30</v>
      </c>
      <c r="F396" s="7">
        <f t="shared" si="28"/>
        <v>24.04</v>
      </c>
      <c r="R396" s="2" t="s">
        <v>26</v>
      </c>
    </row>
    <row r="397" spans="1:18" x14ac:dyDescent="0.15">
      <c r="A397" s="2" t="s">
        <v>125</v>
      </c>
      <c r="B397" s="4">
        <v>38009</v>
      </c>
      <c r="C397" s="5" t="s">
        <v>10</v>
      </c>
      <c r="E397" s="6">
        <v>30</v>
      </c>
      <c r="F397" s="7">
        <f t="shared" si="28"/>
        <v>-5.9600000000000009</v>
      </c>
      <c r="R397" s="2" t="s">
        <v>26</v>
      </c>
    </row>
    <row r="398" spans="1:18" x14ac:dyDescent="0.15">
      <c r="A398" s="2" t="s">
        <v>16</v>
      </c>
      <c r="B398" s="4">
        <v>37986</v>
      </c>
      <c r="C398" s="5" t="s">
        <v>30</v>
      </c>
      <c r="D398" s="6">
        <v>35.96</v>
      </c>
      <c r="F398" s="7">
        <f t="shared" si="28"/>
        <v>-35.96</v>
      </c>
    </row>
    <row r="399" spans="1:18" s="32" customFormat="1" ht="18.75" customHeight="1" x14ac:dyDescent="0.15">
      <c r="A399" s="32" t="s">
        <v>136</v>
      </c>
      <c r="B399" s="33"/>
      <c r="C399" s="34"/>
      <c r="D399" s="35"/>
      <c r="E399" s="35"/>
      <c r="G399" s="36"/>
      <c r="H399" s="37"/>
      <c r="J399" s="38">
        <f>SUM(J1:J398)</f>
        <v>31488.289999999994</v>
      </c>
      <c r="K399" s="38">
        <f>SUM(K1:K398)</f>
        <v>34369.64</v>
      </c>
      <c r="L399" s="38"/>
      <c r="M399" s="38"/>
      <c r="N399" s="38"/>
    </row>
    <row r="400" spans="1:18" x14ac:dyDescent="0.15">
      <c r="D400" s="1"/>
    </row>
  </sheetData>
  <autoFilter ref="A1:C400" xr:uid="{00000000-0009-0000-0000-000003000000}"/>
  <phoneticPr fontId="1" type="noConversion"/>
  <printOptions gridLines="1"/>
  <pageMargins left="0.79000000000000015" right="0.79000000000000015" top="0.98" bottom="0.98" header="0.51" footer="0.51"/>
  <pageSetup paperSize="9" scale="95" fitToHeight="5" orientation="landscape"/>
  <headerFooter alignWithMargins="0">
    <oddHeader>&amp;L&amp;"Verdana,Fett"&amp;K000000Umweltrat EOBC&amp;C&amp;"Verdana,Standard"&amp;K000000ID finances/cach&amp;R&amp;"Verdana,Standard"&amp;K000000SE &amp;D | living doc</oddHeader>
    <oddFooter>&amp;R&amp;"Verdana,Standard"page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Entwicklung</vt:lpstr>
      <vt:lpstr>2021-2023</vt:lpstr>
      <vt:lpstr>2018-2020</vt:lpstr>
      <vt:lpstr>2015-2017</vt:lpstr>
      <vt:lpstr>2012-2014</vt:lpstr>
      <vt:lpstr>2004-2011</vt:lpstr>
      <vt:lpstr>'2004-2011'!Druckbereich</vt:lpstr>
      <vt:lpstr>'2004-2011'!Drucktitel</vt:lpstr>
    </vt:vector>
  </TitlesOfParts>
  <Company>EU-EMS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EU-EMS ID finances/cash</dc:title>
  <dc:creator>Andreas Prüeß &amp; Werner Borho</dc:creator>
  <cp:lastModifiedBy>Tina Schneider-Prüeß</cp:lastModifiedBy>
  <cp:lastPrinted>2012-04-28T04:32:57Z</cp:lastPrinted>
  <dcterms:created xsi:type="dcterms:W3CDTF">2004-10-24T04:09:13Z</dcterms:created>
  <dcterms:modified xsi:type="dcterms:W3CDTF">2024-01-09T03:55:08Z</dcterms:modified>
</cp:coreProperties>
</file>